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55" firstSheet="2" activeTab="7"/>
  </bookViews>
  <sheets>
    <sheet name="汇总" sheetId="1" r:id="rId1"/>
    <sheet name="1、综合布线" sheetId="2" r:id="rId2"/>
    <sheet name="2、全光网络系统设备" sheetId="3" r:id="rId3"/>
    <sheet name="3、医护对讲系统" sheetId="4" r:id="rId4"/>
    <sheet name="4、信息发布系统" sheetId="10" r:id="rId5"/>
    <sheet name="5、门诊排队系统" sheetId="9" r:id="rId6"/>
    <sheet name="6、IBMS集成系统" sheetId="12" r:id="rId7"/>
    <sheet name="7、视频监控及巡更系统" sheetId="14" r:id="rId8"/>
    <sheet name="8、门禁系统" sheetId="7" r:id="rId9"/>
    <sheet name="9、停车场系统" sheetId="17" r:id="rId10"/>
    <sheet name="10、公共广播系统" sheetId="16" r:id="rId11"/>
    <sheet name="11、会议系统" sheetId="15" r:id="rId12"/>
    <sheet name="12、LED显示屏系统" sheetId="8" r:id="rId13"/>
    <sheet name="13、BA楼宇自控系统" sheetId="5" r:id="rId14"/>
    <sheet name="14、能耗管理系统" sheetId="6" r:id="rId15"/>
    <sheet name="15、集中控制系统" sheetId="11" r:id="rId16"/>
    <sheet name="16、智能照明系统" sheetId="13" r:id="rId17"/>
    <sheet name="17、配电系统" sheetId="18" r:id="rId18"/>
    <sheet name="18、资产定位及院内导航系统" sheetId="21" r:id="rId19"/>
    <sheet name="Sheet1" sheetId="22" r:id="rId20"/>
  </sheets>
  <calcPr calcId="144525"/>
</workbook>
</file>

<file path=xl/sharedStrings.xml><?xml version="1.0" encoding="utf-8"?>
<sst xmlns="http://schemas.openxmlformats.org/spreadsheetml/2006/main" count="1186" uniqueCount="605">
  <si>
    <t>序号</t>
  </si>
  <si>
    <t>系统名称</t>
  </si>
  <si>
    <t>金额</t>
  </si>
  <si>
    <t>备注</t>
  </si>
  <si>
    <t>一、推荐系统建设</t>
  </si>
  <si>
    <t>综合布线</t>
  </si>
  <si>
    <t>全光网络系统设备</t>
  </si>
  <si>
    <t>医护对讲系统</t>
  </si>
  <si>
    <t>信息发布系统</t>
  </si>
  <si>
    <t>门诊排队系统</t>
  </si>
  <si>
    <t>IBMS集成系统</t>
  </si>
  <si>
    <t>视频监控及巡更系统</t>
  </si>
  <si>
    <t>门禁系统</t>
  </si>
  <si>
    <t>停车场系统</t>
  </si>
  <si>
    <t>公共广播系统</t>
  </si>
  <si>
    <t>会议系统</t>
  </si>
  <si>
    <t>LED显示屏</t>
  </si>
  <si>
    <t>BA楼宇自控系统</t>
  </si>
  <si>
    <t>能耗管理系统</t>
  </si>
  <si>
    <t>集中控制系统</t>
  </si>
  <si>
    <t>智能照明系统</t>
  </si>
  <si>
    <t>配电系统</t>
  </si>
  <si>
    <t>资产定位及院内导航系统</t>
  </si>
  <si>
    <t>总计</t>
  </si>
  <si>
    <t>材料名称</t>
  </si>
  <si>
    <t>规格、参数</t>
  </si>
  <si>
    <t>单位</t>
  </si>
  <si>
    <t>数量</t>
  </si>
  <si>
    <t>一、</t>
  </si>
  <si>
    <t>干线及垂直主干部分</t>
  </si>
  <si>
    <t>24芯光缆</t>
  </si>
  <si>
    <t>GYTS 单模室外松套层绞式轻铠钢带光缆,24芯,G652D,PE</t>
  </si>
  <si>
    <t>米</t>
  </si>
  <si>
    <t>48芯ODF配线架</t>
  </si>
  <si>
    <t>48芯ODF光纤配线架，支持ST、SC、FC、LC双工适配器、2U、19"机架型、白色，优质冷轧钢板</t>
  </si>
  <si>
    <t>个</t>
  </si>
  <si>
    <t>单芯尾纤</t>
  </si>
  <si>
    <t>SC-SM-单芯-1.5M</t>
  </si>
  <si>
    <t>条</t>
  </si>
  <si>
    <t>光纤适配器</t>
  </si>
  <si>
    <t>SC/SC单模适配器,蓝色,带耳,黑色方帽</t>
  </si>
  <si>
    <t>光纤熔接</t>
  </si>
  <si>
    <t>现场光缆熔接</t>
  </si>
  <si>
    <t>点</t>
  </si>
  <si>
    <t>光纤跳线</t>
  </si>
  <si>
    <t>SC-SC单模光纤跳线(3M），分光器上行*286；弱电间至PON口*286</t>
  </si>
  <si>
    <t>42U机柜</t>
  </si>
  <si>
    <t>标准19"机柜,42U,800*800*2000mm;承重1000KG;前后单开网孔门,黑色,标配。楼层*14；机房*4</t>
  </si>
  <si>
    <t>台</t>
  </si>
  <si>
    <t>垂直主干桥架</t>
  </si>
  <si>
    <t>300*150mm*1.5 梯式桥架（含配件）</t>
  </si>
  <si>
    <t>二、</t>
  </si>
  <si>
    <t>配线子系统部分</t>
  </si>
  <si>
    <t>入户皮线光缆</t>
  </si>
  <si>
    <t>入户型金属加强件皮线光缆LSZH护套GJXH-2,2芯,G657A1,黑色 LSZH</t>
  </si>
  <si>
    <t>皮线光缆ODF配线架</t>
  </si>
  <si>
    <t>2:16分光器</t>
  </si>
  <si>
    <t>2:16等比分光器，机架式，SC接口；</t>
  </si>
  <si>
    <t>SC-SC单模光纤跳线(3M）</t>
  </si>
  <si>
    <t>网络通信线缆</t>
  </si>
  <si>
    <t>U/UTP六类4对非屏蔽低烟无卤电缆,单股,灰色,LSZH</t>
  </si>
  <si>
    <t>网络配线架</t>
  </si>
  <si>
    <t>六类24口非屏蔽一体化配线架</t>
  </si>
  <si>
    <t>网络跳线</t>
  </si>
  <si>
    <t>六类非屏蔽网络跳线2M/条</t>
  </si>
  <si>
    <t>水晶头</t>
  </si>
  <si>
    <t>六类非屏蔽水晶头（100个/盒）</t>
  </si>
  <si>
    <t>盒</t>
  </si>
  <si>
    <t>双SC口光纤面板</t>
  </si>
  <si>
    <t>86型双口光纤面板，含底盒</t>
  </si>
  <si>
    <t>多媒体箱</t>
  </si>
  <si>
    <t>400*300*120，配插座电源</t>
  </si>
  <si>
    <t>水平桥架</t>
  </si>
  <si>
    <t>200*100mm*1.2 镀锌桥架（含配件）</t>
  </si>
  <si>
    <t>配管</t>
  </si>
  <si>
    <r>
      <rPr>
        <sz val="9"/>
        <color theme="1"/>
        <rFont val="宋体"/>
        <charset val="134"/>
      </rPr>
      <t>PVC</t>
    </r>
    <r>
      <rPr>
        <sz val="9"/>
        <color theme="1"/>
        <rFont val="Calibri"/>
        <charset val="134"/>
      </rPr>
      <t>Φ</t>
    </r>
    <r>
      <rPr>
        <sz val="9"/>
        <color theme="1"/>
        <rFont val="宋体"/>
        <charset val="134"/>
      </rPr>
      <t>25管、接头及管卡等配件</t>
    </r>
  </si>
  <si>
    <t>三、</t>
  </si>
  <si>
    <t>各子系统部分</t>
  </si>
  <si>
    <t>医护对讲电源信号线</t>
  </si>
  <si>
    <t>传输电源及信号，RVV2*1.5</t>
  </si>
  <si>
    <t>时钟信号线</t>
  </si>
  <si>
    <t>U/UTP六类4对非屏蔽低烟无卤电缆</t>
  </si>
  <si>
    <t>病房网线</t>
  </si>
  <si>
    <t>广播信号线</t>
  </si>
  <si>
    <t>RVV2*1.5</t>
  </si>
  <si>
    <t>单口信息面板</t>
  </si>
  <si>
    <t>方形86面板、设备带（暗装）</t>
  </si>
  <si>
    <t>六类非屏蔽模块</t>
  </si>
  <si>
    <t>50μ镀金，RJ45</t>
  </si>
  <si>
    <t>智慧照明信号线</t>
  </si>
  <si>
    <t>RVVP4*1.5</t>
  </si>
  <si>
    <t>集控信号线</t>
  </si>
  <si>
    <t>RVVP3*0.75</t>
  </si>
  <si>
    <t>能耗采集信号线</t>
  </si>
  <si>
    <t>RVVP2*1.0</t>
  </si>
  <si>
    <t>RVVP4*1.0</t>
  </si>
  <si>
    <t>BA信号线</t>
  </si>
  <si>
    <t>RVV2*1.0</t>
  </si>
  <si>
    <t>门禁系统信号线</t>
  </si>
  <si>
    <t>RVV4*1.0</t>
  </si>
  <si>
    <t>门禁信号线</t>
  </si>
  <si>
    <t>RVVP6*1.0</t>
  </si>
  <si>
    <t>LED信号线</t>
  </si>
  <si>
    <t>五方通话线</t>
  </si>
  <si>
    <r>
      <rPr>
        <sz val="9"/>
        <color theme="1"/>
        <rFont val="宋体"/>
        <charset val="134"/>
      </rPr>
      <t>PVC</t>
    </r>
    <r>
      <rPr>
        <sz val="9"/>
        <color theme="1"/>
        <rFont val="Calibri"/>
        <charset val="134"/>
      </rPr>
      <t>Φ</t>
    </r>
    <r>
      <rPr>
        <sz val="9"/>
        <color theme="1"/>
        <rFont val="宋体"/>
        <charset val="134"/>
      </rPr>
      <t>20管、接头及管卡等配件</t>
    </r>
  </si>
  <si>
    <t>四、</t>
  </si>
  <si>
    <t>广播电视系统部分</t>
  </si>
  <si>
    <t>24芯ODF光纤配线架，支持ST、SC、FC、LC双工适配器、2U、19"机架型、白色，优质冷轧钢板</t>
  </si>
  <si>
    <t>电井1:32分光器</t>
  </si>
  <si>
    <t>1:32等比分光器，机架式，SC接口；</t>
  </si>
  <si>
    <t>单SC口光纤面板</t>
  </si>
  <si>
    <t>86型单口光纤面板，含底盒</t>
  </si>
  <si>
    <t>办公数据网部分</t>
  </si>
  <si>
    <t>OLT</t>
  </si>
  <si>
    <t>19槽位机框: 其中2个主控槽位，16个用户槽位，1个上联扩展接口板槽位；主控板支持多种模式：单板、主备切换、负载分担；能同时支持GPON, XGPON1, XGSPON,TWDM PON(NGPON2),P2P等多种接入技术（点对多点、点对点）；OLT能支持GPON、10GPON、XGSPON/GPON三模COMBO业务板混插；GPON业务板支持16个GPON口，10GPON业务板支持8个10G PON口，每个10G PON口能同时连接XGPON1和XGS PON的ONU；XGS PON+GPON 三模COMBO PON 用户板支持16个XGSPON/GPON COMBO PON口，可同时插入GPON和XGSPON ONU；背板总带宽≥10.4Tbps；上联总出口≥360G,可支持100G上联光口。
本次实际配置双电源，双主控，16端口GPON用户板10块, 满配C+ GPON光模块。≥8个SFP+万兆单模光模块，3000W 220V交流转直流机架式通信电源1台。</t>
  </si>
  <si>
    <t>POL无源光网络网管软件</t>
  </si>
  <si>
    <t>5571网管软件许可，在现网网管软件中扩展以管理新增的所有ONU。</t>
  </si>
  <si>
    <t>端口</t>
  </si>
  <si>
    <t>无线控制器软件</t>
  </si>
  <si>
    <t>ESP无线控制器软件AP管理许可，用于在现网ESP上扩展以便管理新增AP。</t>
  </si>
  <si>
    <t>4GE+2POTS ONU</t>
  </si>
  <si>
    <t>1个GPON上联接口，4个GE口,2个POTS口，1个USB接口；无风扇设计，工作温度-10℃~45℃；AC供电，输入：100～240Vac；</t>
  </si>
  <si>
    <t>24GE POE ONU</t>
  </si>
  <si>
    <t>GPON/XGPON1/XGSPON接口x2，可插入GPON，XGPON1和XGS PON光模块，配置一个GPON光模块；提供24个GE电口；AC供电，内置电源适配器，支持PoE供电，支持802.3at/af，整机提供370W POE供电；支持通过软件关闭POE功能，1U高度，可安装在19吋标准机架中；</t>
  </si>
  <si>
    <t>吸顶AP</t>
  </si>
  <si>
    <t>支持802.11a/n/ac/ac wave2协议标准,支持2.4GHz/5GHz双频段同时工作；持2x2:2 MU-MIMO，整机提供4条空间流，整机速率1.16Gbps(867Mbps+300Mbps)，最大接入用户数256个；内置全向天线，发射功率≥20dBm，支持按1dB步长调整发射功率；整机提供1个10/100/1000M自适应以太网接口，1个Console口；支持本地DC电源供电和PoE供电两种供电模式;支持AP管理和控制分离，在云服务或AC无法访问时，AP支持继续提供无线服务和自动功率、自动信道调整功能，AP重启后可按最后一次配置继续提供无线服务；</t>
  </si>
  <si>
    <t>设备控制网部分</t>
  </si>
  <si>
    <t>与数据网共用，采用逻辑隔离</t>
  </si>
  <si>
    <t>24GE ONU</t>
  </si>
  <si>
    <t>1个GPON上联接口，用户侧提供24个千兆网口，无风扇设计，工作温度-20℃~50℃，高度≤1U，可安装在19吋标准机架中。</t>
  </si>
  <si>
    <t>后端部分</t>
  </si>
  <si>
    <t>扩展服务器</t>
  </si>
  <si>
    <t>1.CPU：主频1.7GHz，六核及以上（英特尔至强铜牌处理器）
2.内存：15套以内16G，15-30套以内32G，30-60套以内64G，60套以上128G。DDR4 2400M及其以上
3.硬盘：2个500G硬盘及其以上, 7200转及其以上(必要时使用双硬盘做RAID镜像) ，至少两个分区（一个系统分区，一个非系统分区）。
4.显卡：无特殊要求；
5.USB：2.0接口2个，3.0接口2个
6.操作系统：WINDOWS SERVER 2012 R2 简体中文版
7.运行平台：.NET Framework 4.5，SQL SERVER 2008/2012 R2， IIS 8.5
注：
系统安装需按标准步骤光盘安装，勿用GHOST、WIM等精简后的系统镜像安装。
带载套数增加时，需要满足相应的内存要求，初次安装时做出相应的估算。</t>
  </si>
  <si>
    <t>接入授权</t>
  </si>
  <si>
    <t>1.数据接口服务器平台NIS-SP
支持与Oracle、SQLServer、Sybase、DB2、Cache等大型数据库和第三方数据接口对接，提供中间表、触发器、消息机制、WebService等多种连接方式。负责监听各护理单元工作状态，并提供多种调试和查询分析工具。
2.护理通讯信息管理平台NIS-MP
基于B/S架构，支持床位和房间一览表管理与显示，支持住院人数、护理级别人数统计和关键字搜索，可完成入院登记、出院、换床、二维码扫描等日常业务。提供床头、门口、信息看板等图形用户界面的在线编辑工具，支持日常呼叫护理记录查询、导出，具有完善的医护人员排班、病区公告信息、护理标识预警颜色等管理功能。
3.呼叫数据统计分析平台NIS-SA
 基于B/S架构，通过护士长或院领导账号可登录到系统WEB页面查看自己科室或全院的呼叫数据统计分析，如“房间对比图”、“呼叫日线图”、“分时曲线图”、“呼叫量对比图”、“呼叫响应对比图”、“入住统计图”等一系列图表。
4.护理信息公共发布平台NIS-RP
通过护士站液晶电视，可显示床位一览表和实时呼叫信息，也可显示护理工作一览表，包括病区当日患者流动、住院人数、病危病重、手术安排、值班医生、要事留言等信息。</t>
  </si>
  <si>
    <t>套</t>
  </si>
  <si>
    <t>前端部分</t>
  </si>
  <si>
    <t>信息交互管理主机</t>
  </si>
  <si>
    <t>1．主机具有RJ45网络接口，通过标准TCP/IP协议与机房服务器进行数据通信，获取HIS系统中病房科室数据信息。
2．主机高带宽两线制总线接口，接口可连接床头分机、门口分机、卫生间分机等设备，总线接口带载能力200W。
3．支持连接显示屏、点阵屏设备，进行显示呼叫信息及宣传用语的显示。
4．支持扩展医护主机、通用电话机、值班室分机等设备。
5．支持扩展门禁分机，系统集成病区门口门禁电磁锁控制功能。
6．支持扩展标准CAN、485通讯外设，提供RS232接口。
7．具有振铃输出接口，可用于系统振铃音频信号输出，用于外接功放音响。
8．主机内嵌WEB服务，具有网页登陆配置功能，方便安装时调试与配置。
9．具有防雷击、防浪涌、短路保护、接地保护、过载保护等多重保护电路系统</t>
  </si>
  <si>
    <t>IP网络医护主机</t>
  </si>
  <si>
    <t>1．屏幕尺寸10.1英寸 ,屏幕分辨率1024*600
2．采用25色LED灯指示呼叫患者的护理级别。护理级别颜色可以系统配置。
3．手柄采用磁铁吸附式设计，既满足了可靠性要求，又方便日常清洁擦拭。
4．可显示并语音播放呼叫病房号和病床号，播报次数可调，支持循环播报、间隔播报两种播报方式。
5．可向某一病人终端或值班终端发起语音呼叫，进行双向对讲操作。
6．支持独立广播功能，可通过屏幕选择任意床位进行话筒广播功能，方便进行各种宣教操作。
7．可显示床位一览表，并具有标准模式与精简模式两种显示模式。精简模式可以同时显示更多的床位数，而标准模式可以直观展现更多的信息内容。
8．支持呼叫对讲、呼叫显示、呼叫未处理提醒与一键清除等功能。
9．自动调节系统通话音量，提供4个时段，每个时间段时间可灵活可调。
10．支持门禁分机可视对讲功能，并可对门禁电磁锁开关进行控制，方便系统对病区门禁集中管理。
11．具有线路检测、故障报警、故障巡检、工作日志记录功能。
12．设备支持在线升级功能，可通过服务器进行程序升级</t>
  </si>
  <si>
    <t>级联主机</t>
  </si>
  <si>
    <t>1.两线制系统电源集中控制中心
2.具有自动恢复功能的防雷击、防浪涌、短路保护、接地保护、过载保护等多重保护电路系统
3.增大总线带负载能力，使系统可连接更多的分机硬件转发，无任何延时</t>
  </si>
  <si>
    <t>门口分机</t>
  </si>
  <si>
    <t>1.屏幕尺寸10.1英寸，屏幕分辨率1024*600
2.采用25色门灯提示本房间的护理级别，呼叫时常亮，护士进入闪烁
3.可显示病房号、床位号、患者名、责任护士、责任医生、医护照片、医院介绍、科室介绍等信息。
4.支持通过护理键进行护士进入、护士离开操作。
5.支持护士定位，可提示和记录护士所在病房号。
6.支持显示呼叫消息、呼叫清除、增援呼叫等。
7.支持智能门口刷卡，实现护士定位和记录。
8.根据系统设置的护理等级信息即患者护理级别，呼叫时门口分机灯显示相应颜色。
9.信息界面文字过多时支持滚动显示，可以实现大量文本上移或左移显示。
10.展示界面可根据呼叫床位对相应的块闪烁显示，文字和背景可以指定显示颜色。
11.支持调整分机信息界面的样式和内容，可同时展示5张及以上信息界面，可手动切换查看，支持设置正常待机默认界面。
12.分机设备程序、素材支持在线升级，可由系统后台统一进行功能升级。</t>
  </si>
  <si>
    <t>床头分机</t>
  </si>
  <si>
    <t>1.屏幕尺寸7英寸，屏幕分辨率800*480
2.屏幕亮屏时间可由系统后台统一设定，避免影响病患夜间休息，黑屏时可通过触摸屏幕点亮屏幕。
3.可实现与护士站主机的双向呼叫及对讲。
4.支持护理呼叫、增援呼叫、呼叫清除等功能。
5.支持护士定位，可提示和记录护士所在病房号。
6.支持新短消息、呼叫存储等语音及弹窗提醒。
7.支持对病人姓名、年龄、护理等级、护理标识、科室介绍、医院介绍等信息的显示。
8.病人信息界面文字过多时可以滚动显示，可以实现大量文本上移或左移显示。
9.病人信息界面可根据文本内容提供块闪烁显示，文字和背景可以指定显示颜色。
10.病人信息界面支持同时展示多张图片,用来展示医护头像、护理标识等。
11.床头分机内部菜单指向的表格可以定制样式，菜单内容最大支持10万汉字，每个表格可以保存5000条记录，可以实现快速翻页和查看
12.支持在线调整病人信息界面的样式和内容，最多可以同时展示5张病人信息界面，可手动切换查看，支持设置正常待机默认界面。
13.分机设备程序、素材支持在线升级，可由系统后台统一进行功能升级。</t>
  </si>
  <si>
    <t>卫生间分机</t>
  </si>
  <si>
    <t>1.超大红色显著紧急呼叫按钮及拉绳设计，更便于患者在紧急情况进行操作。
2.呼叫时有明显的声光报警提示，并在病区中有广播提示，便于医护人员快速响应。
3.专用的取消按键，便于及时清除误操作。
4.防尘、防水工艺设计，适合卫生间、淋浴间等潮湿环境使用。</t>
  </si>
  <si>
    <t>走廊显示屏</t>
  </si>
  <si>
    <t>1.双面Φ3.75单红色点阵，可显示2行*8个汉字
2.呼叫时循环显示护理级别、房间号和床位号
3.待机时滚动显示日期、时间、护士位置、温馨提示等内容</t>
  </si>
  <si>
    <t>子钟显示屏</t>
  </si>
  <si>
    <r>
      <rPr>
        <sz val="9"/>
        <color theme="1"/>
        <rFont val="宋体"/>
        <charset val="134"/>
      </rPr>
      <t>1.点阵屏类型：双面点阵屏
2.点阵直径：</t>
    </r>
    <r>
      <rPr>
        <sz val="9"/>
        <color theme="1"/>
        <rFont val="Calibri"/>
        <charset val="134"/>
      </rPr>
      <t>Φ</t>
    </r>
    <r>
      <rPr>
        <sz val="9"/>
        <color theme="1"/>
        <rFont val="宋体"/>
        <charset val="134"/>
      </rPr>
      <t>3.75mm
3.像素点：单面128×32
4.可选择38个时区
5.材质/工艺：铝合金氧化
6.安装方式：吸顶安装或悬挂安装
7.以太网：10/100Mbps自适应
8.最大功率：100W</t>
    </r>
  </si>
  <si>
    <t>无线通讯主机</t>
  </si>
  <si>
    <t>1. 自动组网,可通过内部总线级联使用,实现大面积无线覆盖
2. 支持挂载多台移动医护分机等无线终端
3. 支持双向无线数据传输
4. 通过与无线通讯主机通讯，实现呼叫清除、输液报警等功能
5. 具有40个独立设定频道</t>
  </si>
  <si>
    <t>移动医护分机</t>
  </si>
  <si>
    <t>1. 以无线方式传输数据和语音，满足护士随身携带要求
2. 长时间待机，满足一天以上护理使用要求
3. 液晶屏显示多条呼叫信息，可直接接听对讲或清除处理
4. 提醒方式可设置为响铃、震动、静音，音量多级可调
5. 提供40个通讯频道，每个频道支持多个无线终端
6. 可以对点阵屏式无线通讯主机参数进行设定和调节 （包括：时间、音量、报号次数等）</t>
  </si>
  <si>
    <t>网络多媒体控制器</t>
  </si>
  <si>
    <t>1.支持 1080P分辨率输出
2.采用4核1.8GHz处理器，搭配2G内存与16G存储
3.网络接口 RJ45，支持100/1000M自适应
4.输出接口 HDMI*1，φ3.5标准音频接口*1
5.金属机身，支持红外遥控
6、网络多媒体控制器的模板化界面，可根据医院各个护理单元不同的需求定制显示界面，充分满足不同科室的差异化需求。
7、支持通过液晶电视可以对科室状态进行数据进行统计并展示，如住院人数、病重人数、各护理级别人数、空床数。
8、支持通过液晶电视可以对需要特别关注的床位进行展示，如今日入院床位、今日出院床位、今日手术床位、明日手术床位、今日换床床位等。
9、支持通过液晶电视可以显示电子床位一览表信息，将床位信息情况更加直观，实时的展示。
10、可通过液晶电视可以与亚华病房呼叫系统联动，将呼叫信息实时醒目的显示到信息看板中。</t>
  </si>
  <si>
    <t>液晶电视</t>
  </si>
  <si>
    <t>1.65英寸
2.屏幕显示比例：16:9
3.分辨率：4K
4.视频输入：HDMI接口</t>
  </si>
  <si>
    <t>支架</t>
  </si>
  <si>
    <t>65寸壁挂挂架</t>
  </si>
  <si>
    <t>戴尔服务器（利旧）</t>
  </si>
  <si>
    <t>CPU型号：6核，1.7G主频
内存：16G  
硬盘： 1T SAS*2  
阵列卡：支持H330
电源：495W
机箱：2U
光驱：DVD
内存插槽最多支持24个DDR4 DIMM插槽，支持RDIMM/LRDIMM，速度高达2666 MT/s，
网卡：Broadcom 5720四口千兆网卡
机箱深度：715.5毫米"</t>
  </si>
  <si>
    <t>网络液晶一体机</t>
  </si>
  <si>
    <t>壁挂或吊挂安装，液晶尺寸32英寸，屏显比例16：9，分辨率1366*768；
CPU：ARM 4核；1.5GHZ 主频
GPU：2核；
内存：1GB,外存储：eMMC 8GB；
系统：Android；
 整机额定功率≤60W，待机功率≤1W，工作电压220V50Hz，喇叭8Ω5W；
音频接口：Headphone；
数据接口：USB2.0*2/TF卡槽；
通信接口：10/100Mbps；
图片格式：JPEG/BMP/PNG；
音频格式：MP3/WAV/FLV/AC3；
视频格式：RM/RMVB/AVI/3GP/MKV/MOV/MP4。</t>
  </si>
  <si>
    <t>LED信息发布盒</t>
  </si>
  <si>
    <t>CPU： 四核 ARM 64 位 Cortex-A53 架构 主频 1.8G
内存：2GB
外存储：eMMC 8GB 
主板型号：H6
视频接口：VGA /HDMI
音频接口：3.5 接口 
数据接口：USB2.0
通信接口：10/100Mbps    
音频解码器: 
MPEG1,MPEG2(LayerI/II),MP3,AC-3,AAC-LC, WMA,he–aac, WAV ,FLAC
视频解码器:
H.264/MP/HP@Level5.0;MVC,ISO,MPEG1,MPEG2SP@ML,MP@HL;MPEG4,SP@L0-3,ASP@L0-5,GMC,AVS@6.0,AVS-P16(AVS +);SP@ML,MP@HL AP@L0-3;VP6/8 Avi, TS,VOB,MKV,MP4,MOV,ISO,ASF,FLV,DAT, MPEG ,WMV,ASF
图片格式：JPG / JPEG图片,BMP,GIF,TIFF</t>
  </si>
  <si>
    <t>多媒体综合业务显示系统</t>
  </si>
  <si>
    <t>系统为医院提供一套综合的网络业务管理平台，平台涉及到网络以及多种硬件和软件，它将汇聚在中心服务器端的各式各样的医院宣教信息（如：视频、图片、文本、Flash、数据、网页等）通过网络（可以是局域网、广域网）按需求迅速、准确地推向分布在各处的多媒体一体机设备上显示。系统功能包括设备管理、设备监控、元素管理、模版管理、任务管理、权限管理等功能模块。</t>
  </si>
  <si>
    <t>信息显示客户端授权</t>
  </si>
  <si>
    <t>安装在各个尺寸一体机上，主要解决设备安全，防止病毒攻击、防止内容非法下载、防止网络盗链。支持设备自动安全检测，支持自动内核更新等功能。</t>
  </si>
  <si>
    <t>服务器（利旧）</t>
  </si>
  <si>
    <t>CPU：Xeon Silver 4110*1，内存：64G（4*16G），存储：600GB*2 、网络：QLogic FastLinQ 41164 四端口 10GBASE-T PCIe 适配器，半高，机箱：2U工控</t>
  </si>
  <si>
    <t>壁挂或吊挂安装，液晶尺寸55英寸，屏显比例16：9，分辨率1920*1080；
CPU：ARM 4核；
GPU：4核
内存：2GB；
外存储：eMMC 8GB；
系统：Android ；
整机额定功率≤135W，待机功率≤1W，工作电压220V50Hz，喇叭4Ω/8W；
视频接口：HDMI IN；
音频接口：Ear Out；
数据接口：USB3.0*2/SD卡；
通信接口：10/100Mbps；
音频格式：MP3/WMA/AAC/OGG；
高清视频格式:RMVB/AVI/MPG/MKV/TS/ASF/FLV/WebM；图片格式：JPEG/BMP/PNG。</t>
  </si>
  <si>
    <t xml:space="preserve">壁挂安装，液晶尺寸22英寸，屏显比例16：9，分辨率1920×1080；
CPU：ARM 4核； 1.5GHZ 主频
GPU：2核；
内存：1GB,外存储：eMMC 8GB；
系统：Android ，整机额定功率≤35W，待机功率≤1W，工作电压220V50Hz，喇叭4Ω/2W
音频接口：Headphone；
视频接口：HDMI IN
数据接口：USB2.0*2/TF卡槽；
通信接口：10/100Mbps
音频格式：MP3/WAV/FLV/AC3
高清视频格式：RM/RMVB/AVI/3GP/MKV/MOV/MP4
图片格式：JPEG/BMP/PNG
</t>
  </si>
  <si>
    <t>多媒体医疗导引系统授权</t>
  </si>
  <si>
    <t>系统功能包括分诊台管理、医生工作站管理、排队队列管理、叫号策略管理等功能模块。</t>
  </si>
  <si>
    <t>接口软件</t>
  </si>
  <si>
    <t>HIS接口调用。《请参考接口文档》</t>
  </si>
  <si>
    <t>分诊台客户端授权</t>
  </si>
  <si>
    <t>安装在护士分诊台电脑，用于一级分诊调号，手动叫号等功能。支持自动、手动分诊。功能包括：可查看当前诊区的每个队列叫号情况；支持按单个队列方式列表显示排队信息；支持按医生/诊位方式列表显示排队信息；支持列表显示时的状态筛选；支持刷就诊卡、扫描条码检索患者，通过手动输入患者的挂号序号、患者姓名查找患者；支持为患者指派医生或诊室；支持已叫号患者重置为“初诊等候”、“过号等候”、“复诊等候”就诊状态，重新进入候诊排队队列；支持手动为特殊患者设置“优先”状态（优先状态下的患者处于叫号第一优先级）；支持过号患者惩罚机制（首个过号患者调整至当前呼叫顺位后的N位）；支持过号患者与初诊患者间隔呼叫；支持预留号功能（重新生成排队序号时，预留排队序号给某些特殊患者）；支持叫号（可呼叫患者到固定的区域，如：请xx患者到分诊台处等）；支持未分队列的患者报道和转诊；支持手动更新同步患者数据；支持手动录入患者数据；支持打印排队序号（重新生成的排队序号、his挂号产生的排队序号）；支持医生与排队队列的排班设置；90秒自动刷新分诊台，支持手动即时刷新分诊台；</t>
  </si>
  <si>
    <t>工作站客户端授权</t>
  </si>
  <si>
    <t>安装在医生工作站内，用于医生自主叫号，一个工作站一个。功能包括：呼叫分为顺呼模式、选叫模式；支持顺序呼叫、重新呼叫；支持诊结、过号的功能；支持暂停就诊功能；支持查看当前医生/诊位呼叫情况（候诊人数、已就诊人数、过号人数、正在就诊的患者信息）；支持功能按钮快捷键方式，可自定义设置快捷键；支持有新患者时，在PC通知区域弹出消息框提示；支持悬浮窗自动隐藏；支持列表查看候诊患者的相关信息（选叫模式）；支持弃号操作（选叫模式）；医技科室支持多项检查情况下锁定该患者信息，诊结时提示是否释放锁定或者诊结全部，支持显示患者检查项。（选叫模式）；</t>
  </si>
  <si>
    <t>智能自助服务终端
（取号机）</t>
  </si>
  <si>
    <t>屏幕尺寸：22寸                                                                                   分辨率：1920×1080
触摸点密度：每平方英寸100,000个触摸点（每平方厘米15000个触摸点）
反应时间：&lt; 12ms
触摸力度：&lt; 85克
表面硬度：莫氏7级
使用寿命：同一点上有效触摸5千万次以上
透光率：92%以上（ASRTMD1003标准）
热插特性： 热插特性好，控制器支持即插即用
稳定性： 稳定性能好，无漂移，自动纠错
工作电压：DC220V
通信方式：RS-232、USB 、网口
工作温度：屏体 -20℃～+50℃ 
控制器：0℃～+65℃ 
贮存温度：屏体 -40℃～+70℃ 
控制器：-25℃～+85℃  
湿度：10%～90%
带查询、二代证，刷卡器，摄像头，打印功能</t>
  </si>
  <si>
    <t>智能化集成管理系统</t>
  </si>
  <si>
    <t>系统建模及调试</t>
  </si>
  <si>
    <t>含大楼建模、各系统建模，项目联动的人工及器材等</t>
  </si>
  <si>
    <t>BA楼控类（智慧机电）</t>
  </si>
  <si>
    <t>空调系统对接及授权</t>
  </si>
  <si>
    <t>实现建筑内空调风机盘管的所有运行参数：送风温湿度、水阀、新风阀等开度、风机运转状态、滤网状态、手自动状态等，从而及时掌握整个空调机组的运行状态。
实现建筑内空调风机盘管控制（参数设置），如温度设定、湿度设定，支持自动运行策略。</t>
  </si>
  <si>
    <t>新风机主系统对接及授权</t>
  </si>
  <si>
    <t>新风机组设备各个点的开/关状态、手动/自动状态、运行/停止状态的检测、过滤器正常/报警 送风温度、送风湿度、滤网报警、新风阀开关状态等。
实现建筑内新风机主控制（参数设置），如温度设定、湿度设定，支持自动运行策略。
新风机组设备各个点的开/关状态、手动/自动状态、运行/停止状态的检测、过滤器正常/报警 送风温度、送风湿度、滤网报警、新风阀开关状态等。</t>
  </si>
  <si>
    <t>冷热源系统对接及授权</t>
  </si>
  <si>
    <t>冷水机组、冷却塔、热水锅炉、蓄冷罐、水泵、分集水器等设备重要运行参数状态展示，包括设备布置情况、设备连接关系、设备关键状态、主要数据、操作动作等内容。数据监测内容包括干管、支管的压力、温度、流量实时、水箱液位监测与展示，依据监测数据，确认系统始终处于正常工作状态。
可支持自动运行策略、实现冷源群控。
实现建筑内新风机主控制（参数设置），如温度设定、湿度设定，支持自动运行策略。</t>
  </si>
  <si>
    <t>电梯系统对接及授权</t>
  </si>
  <si>
    <t>通过二位组态图实现监测电梯运行状态、故障报警等。
电梯监测系统，管理所有的电梯，实时显示各电梯的工作状态，如：所在层数，上、下还是停止状态，是否工作状态还是故障状态等。</t>
  </si>
  <si>
    <t>安全防范类（智慧管控）</t>
  </si>
  <si>
    <t>视频监控系统授权</t>
  </si>
  <si>
    <t xml:space="preserve">视频监控系统授权，接入原有系统平台 </t>
  </si>
  <si>
    <t>门禁系统授权</t>
  </si>
  <si>
    <t xml:space="preserve">门禁系统授权，接入原有系统平台 </t>
  </si>
  <si>
    <t>停车场系统授权</t>
  </si>
  <si>
    <t xml:space="preserve">停车场系统授权，接入原有系统平台 </t>
  </si>
  <si>
    <t>广播系统授权</t>
  </si>
  <si>
    <t xml:space="preserve">广播系统授权，接入原有系统平台 </t>
  </si>
  <si>
    <t>信息发布系统授权</t>
  </si>
  <si>
    <t xml:space="preserve">信息发布系统授权，接入原有系统平台 </t>
  </si>
  <si>
    <t>医护管理系统授权</t>
  </si>
  <si>
    <t xml:space="preserve">医护管理授权，接入原有系统平台 </t>
  </si>
  <si>
    <t>医护对讲系统授权</t>
  </si>
  <si>
    <t xml:space="preserve">对讲系统授权，接入原有系统平台 </t>
  </si>
  <si>
    <t>五、</t>
  </si>
  <si>
    <t>能源管理数据对接及授权</t>
  </si>
  <si>
    <t>通过对接第三方能源管理系统或者第三方用能采集设备，能源管理数据接口实现能源用能情况分析，包括建筑每年能源消耗数据，每月、每年统计数据，用能实时分析数据。</t>
  </si>
  <si>
    <t>附件2：</t>
  </si>
  <si>
    <t>名称</t>
  </si>
  <si>
    <t>参数</t>
  </si>
  <si>
    <t>视频监控系统</t>
  </si>
  <si>
    <t>400万红外定焦枪型网络摄像机</t>
  </si>
  <si>
    <t>传感器类型：1/3英寸CMOS；
像素：400万；
最大分辨率：2688×1520；
最低照度：0.002Lux（彩色模式）；0.0002Lux（黑白模式）；0Lux（补光灯开启）；
最大补光距离：50m（红外）；
镜头类型：定焦；
镜头焦距：12mm；
通用行为分析：绊线入侵；区域入侵；
视频压缩标准：H.265；H.264；H.264B；MJPEG；
智能编码：H.264：支持H.265：支持；
宽动态：120dB；
报警事件：无SD卡；SD卡空间不足；SD卡出错；网络断开；IP冲突；非法访问；动态检测；视频遮挡；绊线入侵；区域入侵；音频异常侦测；电压检测；外部报警；安全异常；
接入标准：ONVIF（Profile S/Profile G/Profile T）； CGI；GB/T28181；乐橙；
最大Micro SD卡：128 GB；
音频输入：1路（RCA头）；
音频输出：1路（RCA头）；
报警输入：2路（湿节点,支持直流3V~5V电位,5mA电流）；
报警输出：2路（湿节点,支持直流最大12V电位,0.3A电流）；
供电方式：DC12V/POE；
防护等级：IP67</t>
  </si>
  <si>
    <t>400万红外定焦防暴半球网络摄像机</t>
  </si>
  <si>
    <t>传感器类型：1/3英寸CMOS；
像素：400万；
最大分辨率：2688×1520；
最低照度：0.002Lux（彩色模式）；0.0002Lux（黑白模式）；0Lux（补光灯开启）；
最大补光距离：30m（红外）；
镜头类型：定焦；
镜头焦距：2.8mm；
通用行为分析：绊线入侵；区域入侵；
视频压缩标准：H.265;H.264;H.264B;MJPEG（仅辅码流支持）；
智能编码：H.264:支持;H.265:支持；
宽动态：120dB；
内置MIC：支持；
报警事件：无SD卡；SD卡空间不足；SD卡出错；网络断开；IP冲突；非法访问；动态检测；视频遮挡；绊线入侵；区域入侵；音频异常侦测；电压检测；外部报警；安全异常；智能动检（人）；
接入标准：ONVIF（Profile S/Profile G/Profile T）;CGI;GB/T28181（双国标）;大华云联；
最大Micro SD卡：256GB；
音频输入：1路（RCA头）；
音频输出：1路（RCA头）；
报警输入：2路（湿节点,支持直流3V~5V电位,5mA电流）；
报警输出：2路（湿节点,支持直流最大12V电位,0.3A电流）；
供电方式：DC12V/POE；
防护等级：IP67；IK10</t>
  </si>
  <si>
    <t>400万星光智能定焦T型海螺网络摄像机</t>
  </si>
  <si>
    <t>传感器类型：1/2.9英寸CMOS；
像素：400万；
最大分辨率：2688×1520；
最低照度：0.002Lux(彩色模式);0.0002Lux(黑白模式);0Lux(补光灯开启)；
最大补光距离：50m（红外视频监控距离）；
镜头类型：定焦；
镜头焦距：3.6mm；
周界防范：绊线入侵；区域入侵；徘徊检测；人员聚集；
视频压缩标准：H.265；H.264；H.264H；H.264B；MJPEG（仅辅码流支持）；
智能编码：H.264:支持；H.265:支持；
宽动态：120dB；
透雾功能：支持；
内置MIC：支持；
报警事件：无SD卡；SD卡空间不足；SD卡出错；网络断开；IP冲突；非法访问；动态检测；视频遮挡；绊线入侵；区域入侵；徘徊检测；人员聚集；音频异常侦测；电压检测；外部报警；SMD；安全异常；
接入标准：ONVIF（Profile S/Profile G/Profile T）；CGI；GB/T28181（双国标）；大华云联；GB/35114；
最大Micro SD卡：256GB；
音频输入：1路（RCA头）；
音频输出：1路（RCA头）；
报警输入：2路（湿节点,支持直流3V~5V电位,5mA电流）；
报警输出：2路（湿节点,支持直流最大12V电位,0.3A电流）；
供电方式：DC12V/POE；
防护等级：IP67</t>
  </si>
  <si>
    <t>400万球机</t>
  </si>
  <si>
    <t>传感器类型：1/2.8英寸CMOS；
像素：400万；
最大分辨率：2560×1440；
最低照度：彩色：0.005lux@F1.6黑白：0.0005lux@F1.60Lux（红外灯开启）；
最大补光距离：150m（红外）80m（暖光）；
补光类型：红外+白光；
镜头焦距：4.8mm~154mm；
光学变倍：32倍；
周界防范：支持绊线入侵；支持区域入侵；支持穿越围栏；支持徘徊检测；支持物品遗留；支持物品搬移；支持快速移动；支持停车检测；支持人员聚集；支持人车分类报警；支持联动跟踪；
人脸检测：支持人脸检测；支持人脸轨迹框；支持优选；支持抓拍；支持上报最优的人脸抓图；支持人脸增强；支持人脸属性提取，支持6种属性8种表情：性别，年龄，眼镜，表情（愤怒，悲伤，厌恶，害怕，惊讶，平静，高兴，困惑），口罩，胡子；支持人脸抠图区域可设：人脸，单寸照；支持实时抓拍，优选抓拍，支持质量优先三种抓拍策略；
防抖功能：电子防抖；
透雾功能：电子透雾；
音频输入：1路（LINE IN；裸线）；
音频输出：1路（LINE OUT；裸线）；
报警接口：2进1出；
语音对讲：支持；
报警输入：2路，开关量输入（0~5V DC）；
报警输出：1路；
供电方式：AC24V/3A±25%（标配）；
球机尺寸：6寸；
接口类型：RJ45接口；
其他特性：人脸检测</t>
  </si>
  <si>
    <t>小型枪机壁装支架</t>
  </si>
  <si>
    <t>尺寸为204.0*58.0*80.0mm
采用铝合金材质，不易生锈
白色
重量为0.38kg
支持最大承重1.0kg
支持壁装安装方式
支持水平：0~360°，竖直：-30°~0°旋转角度范围
适用M型/K型/B型/D型/F型枪</t>
  </si>
  <si>
    <t>球机壁装支架</t>
  </si>
  <si>
    <t>铝合金ADC12+1000H阿克苏粉喷涂 室内、室外使用 便于安装与维护 该支架配合PFA111A转接块使用，可承重7kg</t>
  </si>
  <si>
    <t>存储服务器</t>
  </si>
  <si>
    <t>操作系统：嵌入式Linux操作系统；
主处理器：64位高性能多核处理器；
控制器：单控；
高速缓存：标配8GB，可扩展至64GB；
网络接口：4个RJ-45，10/100/1000Mbps自适应以太网口（千兆电口）1个RJ-45，10/100Mbps自适应以太网口（百兆电口）；
视频直存（私有协议）：320路（800Mbps）接入，320路（800Mbps） 存储，320路（800Mbps） 转发，32路（64Mbps）网络回放；
硬盘接口：48个，SATA，单盘容量支持1~18TB， 支持热插拔， 支持CMR， 支持企业盘， （硬盘型号参考配套产品）</t>
  </si>
  <si>
    <t>8T硬盘</t>
  </si>
  <si>
    <t>适配于EVS/IVSS/CSS/DSS/ESS/MCS产品
接入路数无限制
可支持RAID</t>
  </si>
  <si>
    <t>块</t>
  </si>
  <si>
    <t>管理服务器</t>
  </si>
  <si>
    <t>处理器：配置1颗Hygon 3185 3.0G 16M 8C 95W CPU。
内存：配置2条16GB DDR4 2666 REG内存； 配置4根内存插槽,最大可扩展至256B内存，支持Non ECC UDIMM/ECC UDIMM/RDIMM。
硬盘：配置2块2T 3.5吋 6GbSATA热插拔硬盘； 最大支持4块3.5吋/2.5吋SSD/SAS/SATA硬盘。
机械盘需写明转速、接口、传输速率：7200转，SATA接口，6Gb/s
RAID控制器：LSI SAS3008 SAS卡/无缓存</t>
  </si>
  <si>
    <t>视频通道路数授权</t>
  </si>
  <si>
    <t>视频接入按通道进行授权，每路授权单独购买；</t>
  </si>
  <si>
    <t>路</t>
  </si>
  <si>
    <t>运维通道路数授权</t>
  </si>
  <si>
    <t>设备运维系统可实现对物联设备、建设点位、IT基础设施、软件应用、备品备件及耗材的统一资产管理，实现对建设点位在线状态、视频点播、视频质量、录像完整性的检测，与编码设备、存储设备、门禁设备、可视对讲、服务器与交换机等设备核心运行指标的一体化监控，主动发现异常故障并告警，结合工单管理系统、运维统计及服务报告等实现业务闭环，为企业提供智慧“监控”、“管理”、“运营”的一体化运维方案，助力运维数字化、敏捷化、智能化转型。
主要实现功能包括：
1. 态势云图：全网运行关键指标汇聚统计，自定义权值一键运维计算系统健康度，实时报警滚动刷新，一目了然
2. 资产管理：支持前端采集设备、物联设备、IT基础设施、软件应用、非物联设备、备品备件及耗材等全网资产的统一接入，分类管理，帮助客户主动理清并盘活资产；支持资产从入库、启用、维修、停用到报废的全生命周期管控；提供质保到期提醒；支持依据资产类型、厂商、建设年限、质保状态、在线率、故障率等多维度对资产进行统计分析，帮助客户分析资产的使用和运行状态，提升资产决策质量
3. 视频点播检测：可对实时视频进行点播状态检测，快速发现点位视频播放异常
4. 视频质量诊断：支持视频冻结、视频丢失、视频抖动、视频遮挡、条纹干扰、画面模糊、对比度异常、画面过暗、画面过亮、画面偏色、噪声干扰、场景变化、黑白图像、视频剧变、雪花屏十五项异常检测
5. 录像丢失检测：可对中心存储和设备存储两种录像源进行录像片段丢失、录像保存天数不足的检测，通过录像卡尺、录像月历可视化展示检测结果
6. 设备监控：支持对编码设备、解码设备、存储设备、门禁设备、报警主机、可视对讲、服务器、交换机及云存储等设备的运行状态、性能指标、容量指标等核心运行指标的7*24小时实时监测
7. 实时报警：自定义报警策略，20种报警信息分级分类展示，接收前端报警信息、报警智能聚合、报警恢复监测，报警抑制，可通过系统消息、邮件、短信推送
7. 运维考核统计：针对各级组织运维考核结果统计排名，督促提升监控系统的建设质量
8. 视频通道统计：按照在线状态、累计离线次数、累计离线时长、清晰度、视频点播、视频质量、录像保存进行可视化统计分析，综合评估视频点位建设质量
9. 报修统计：针对系统故障报修多维统计，反映各级组织、设备的频繁维修情况，评价维修服务质量，为后续设备的精细化管理、提升维修服务质量提供数据支撑（依赖工单管理系统）
运维按照路数授权进行配单，根据视频点位和图片点位路数之和按照单路下单DH-ICC-Common-VD-OPCHN，运维路数授权无需与ICC侧视频和图片点位接入路数之和保持一致</t>
  </si>
  <si>
    <t>无线网桥</t>
  </si>
  <si>
    <t>垂直30°桥接距离1KM空间流数2条流传输速率5GHz提供最高提供867Mbps的无线桥接协商速率发射功率≤250mW尺寸147mm(长)×76mm(宽)×37mm(高)（单个主机尺寸，录像机端和摄像头端尺寸相同。高度为主机边缘高度，不含造型和挂架）重量0.35kg接口1个10/100Base-T以太网口，支持24V非标PoE供电1个DC口，支持12VDC供电硬件按钮/拨码1个复位按钮状态指示灯1个系统指示灯，1个接口指示灯，3个桥接信号强度指示灯供电方式支持12VDC供电和24V非标PoE供电（标配PoE适配器）整机功率＜5W环境工作温度：-30°C～50°C存储温度：-40°C～70°C工作湿度</t>
  </si>
  <si>
    <t>对</t>
  </si>
  <si>
    <t>巡更系统</t>
  </si>
  <si>
    <t>巡更采集器</t>
  </si>
  <si>
    <t xml:space="preserve">巡检人员随身携带，用于巡检，一般根据巡检人员的数量以及班次确定使用量。射频感应，感应距离5CM左右。坚固耐用，一体胶胆，密封防水，防震；超低功耗设计，智能5秒自检功能，带电池更换记录，时间出错记录等。
精致外形，采用RFID感应读卡技术，读取成功时，有声光提示，数据存储满时有提示功能
金属外壳，防水、防振和防低温设计
LED强光手电功能，满足夜间使用需求
读卡频率：125k，读卡距离：3-5cm，读卡响应时间：≤0.3s
采用USB通讯方式，直接与电脑数据交换，速率高，稳定可靠
57600BPS的标准下快速、稳定的数据传输，也具有给巡检器校时等功能
安全可靠，掉电后数据保存100年不丢失
超低功耗，低电流量，电池寿命1年以上（正常读卡每天300次),可充电；
防护等级：IP55
工作温度范围：-40℃-70℃,工作湿度范围：30%-95%
</t>
  </si>
  <si>
    <t>巡更信息钮</t>
  </si>
  <si>
    <t>1.记录巡更地点名称,具有防水防震，抗击打，但要避开电磁场和酸碱腐蚀的环境，可贴于物体上安装。巡更点；
2.读卡反应时间≤0.3s；</t>
  </si>
  <si>
    <t>巡更人员钮</t>
  </si>
  <si>
    <t>1.记录巡更人员信息
2.依据巡逻人员具体名称赋予人员钮相对应的名称，巡逻人员在巡逻地点前接触一下代表自己的人名钮证明本次为本人在巡逻。</t>
  </si>
  <si>
    <t>读卡器</t>
  </si>
  <si>
    <t xml:space="preserve">输入电压：12V DC
静态电流：IC 90mA   ID 80mA
动态电流：IC 115mA  ID 110mA
感应卡类型：ID  EM及兼容IC卡
IC  MF1（IC）卡
工作频率：ID 125KHz   IC 13.5KHz
读卡距离：ID 4～10cm  IC 2～8cm 
通讯协议：Wiegand 26 bit 或 Wiegand 34 bit
通讯距离：小于100m
外型尺寸：114mm*88mm*20mm 
</t>
  </si>
  <si>
    <t>二维码读卡器</t>
  </si>
  <si>
    <t xml:space="preserve">感应卡类型：ID  EM及兼容IC卡
描述：支持可是门禁、刷卡、二维码、密码
接入电压： 12V 
解码能力：QR  DM  条码
解码支持：手机、屏幕、纸质等印刷品
扫描距离：至窗口12cm
扫描角度：360°
通讯方式：韦根34
采图特性：自动感应    蜂鸣器提示
读取速度：100mS(平均) 支持连续读取
图像传感器：30万像素CMOS传感片  （640*480 像素）
板载系统：Linux 内核版本3.1.0
读卡距离：至窗口 2cm
读卡类型：身份证、NFC手机 、接触式IC卡、M1感应卡等多种NFC功能感应卡
射频识别： 身份证00  、Mifare_Ultra Light 01 、Mifare_One(S50)  02、Mifare_One(S70)   03、Mifare_Pro(X)     04、Mifare_Desire    05、Mifare_Ultra Light、Mifare_One(S50)   、Mifare_One(S70) Mifare_Pro(X)  、Mifare_Desire
操作温度：-20℃—50℃
存储温度：-40℃—60℃
尺    寸：86*86*42mm
</t>
  </si>
  <si>
    <t>单门门禁控制器</t>
  </si>
  <si>
    <t>工作电压：9～15V DC (建议12V DC)
可接读卡器：2个
可接开门按钮：1个
可接电锁：1组
可接门磁检测：1组
通讯接口：TCP/IP
读电路板功耗：&lt;100mA
配套电源参数：输入AC220/50Hz
              输出DC12V  5A
运行温度：-10℃-60℃
运行湿度：10～95%RH，无冷凝
注册卡数量：100000/200000张
记录储存数量:  100000条
读卡器接口：WG （IC、ID、2.4G读卡器）
开门延时：0.1～600秒（可调）
权限管理：具有门、人员、部门、公共等授权模式
上传下载功能：实时下载档案、门禁参数，上传记录
多种升级模式：支持网络升级、U盘升级
LED状态指示：通过LED灯，指示终端的状态
校时同能：实时对终端进行同步</t>
  </si>
  <si>
    <t>双门门禁控制器</t>
  </si>
  <si>
    <t xml:space="preserve">1.名称:门禁控制器-双门
2.规格型号ZP-CL302.可接读卡器：4个    
*4.注册卡数量：100000/200000张        
*5.TCP/IP协议，可实现扫二维码和人脸识别进出
工作电压：9～15V DC (建议12V DC)
可接读卡器：4个
可接开门按钮：2个
可接电锁：2组
可接门磁检测：2组
通讯接口：TCP/IP
读电路板功耗：&lt;100mA
配套电源参数：输入AC220/50Hz
              输出DC12V  5A
运行温度：-10℃-60℃
运行湿度：10～95%RH，无冷凝
注册卡数量：100000/200000张
记录储存数量:  100000条
读卡器接口：WG （IC、ID、2.4G读卡器）
开门延时：0.1～600秒（可调）
权限管理：具有门、人员、部门、公共等授权模式
上传下载功能：实时下载档案、门禁参数，上传记录
多种升级模式：支持网络升级、U盘升级
LED状态指示：通过LED灯，指示终端的状态
校时同能：实时对终端进行同步
</t>
  </si>
  <si>
    <t>门禁控制箱（含电源）</t>
  </si>
  <si>
    <t xml:space="preserve">含主板电源                                                  
工作电源：AC220V
输出电压：DC  12V-10A
采用线路板：高档全玻纤线路板
冷却方式：自动冷却
产品重量：750g
保护功能：有短路、过流、过载、过压等保护功能
采用材料：全新电子元器件
是否老化：100%负载老化电源内置EMI滤波器
使用寿命：平均工作时间≥50,000小时
工作温度：0度~40度，10%-90%RH（无凝露）
</t>
  </si>
  <si>
    <t>可视门口机</t>
  </si>
  <si>
    <t xml:space="preserve">支持一键呼叫医护主机
支持视频联动监控
支持在线升级维护系统
摄像头：CMOS，高清
操作方式：按键操作
传输方式：TCP/IP网络
输入电源：12V DC
设备功耗：待机2W，最大3W      
工作温度：-20℃~60℃
相对湿度：20%~95%
安装方式：嵌入式
</t>
  </si>
  <si>
    <t>可视主机</t>
  </si>
  <si>
    <t xml:space="preserve">对讲:可视呼叫对讲、开锁
视频监视:监视门口机。
显示屏:10 寸触摸彩色液晶屏。
分辨率:1024x600。
操作方式:电容屏。
传输方式:TCP/IP。
输入电源:12V DC。
设备功耗:待机 3W，最大6W。
工作温度:-10℃~50℃
相对湿度:20%~95%&lt;
安装方式:壁挂式
面板:钢化玻璃面板
</t>
  </si>
  <si>
    <t>出门按钮</t>
  </si>
  <si>
    <t>标准结构： 防火材料混合ABS 
电气性能： 最大耐用电流3A@36VDC 
接点输出： NO/COM接点 
耐用测试： 五十万次老化测试合格 
适用门型： 适用空心门框及埋入式电器盒使用 
适用温度： -10～+55℃(14-131F) 
适用湿度： 0～95%(相对湿度) 
面板处理： 防火材料精光面处理 
产品重量： 0.06kg</t>
  </si>
  <si>
    <t>单门磁力锁</t>
  </si>
  <si>
    <t>安装方式：挂式安装
安全类型：通电上锁、断电开锁
拉力大小：280kg
输入电压：DC12V</t>
  </si>
  <si>
    <t>双门磁力锁</t>
  </si>
  <si>
    <t>安装方式：挂式安装
安全类型：通电上锁、断电开锁
拉力大小：560kg
输入电压：DC12V
锁体尺寸：500*49*25.5mm                                                                             吸版尺寸：180*38*11mm</t>
  </si>
  <si>
    <t>停车场管理系统</t>
  </si>
  <si>
    <t>出入口补光抓拍一体机</t>
  </si>
  <si>
    <t>400万，CMOS,1/1.8英寸，25fps，电动镜头5.2-13mm,低照度彩色,内置8GTF卡最大支持64G,3路继电器输出，集成两个LED补光灯，为保证系统兼容性，设备集中管理平台软件品牌统一或完美兼容；</t>
  </si>
  <si>
    <t>只</t>
  </si>
  <si>
    <t>出入口补光抓拍一体机立柱</t>
  </si>
  <si>
    <t>支持同时安装柱装补光抓拍一体机，LED显示屏</t>
  </si>
  <si>
    <t>根</t>
  </si>
  <si>
    <t>显示屏</t>
  </si>
  <si>
    <t>可用于余位显示，车牌提示，收费金额显示等（带语音播报）。</t>
  </si>
  <si>
    <t>车检器</t>
  </si>
  <si>
    <t>2路地感线圈接入，2路继电器输出，用于车辆检测。</t>
  </si>
  <si>
    <t>自动档车器</t>
  </si>
  <si>
    <t>1.6~2s,右向,直杆,3m，橙色</t>
  </si>
  <si>
    <t>一分区解码功放（1*120W）</t>
  </si>
  <si>
    <r>
      <rPr>
        <sz val="9"/>
        <color theme="1"/>
        <rFont val="宋体"/>
        <charset val="134"/>
      </rPr>
      <t>带解码功能的单通道扩声功放，内置数字功放（D类），120W的广播分区，嵌入式计算机技术及高速DSP音频处理技术的完美结合。既可以集中式安装在广播控制室，也可以分散式安装于各分区附近的弱电竖井
具备定压（100V）定阻（8</t>
    </r>
    <r>
      <rPr>
        <sz val="9"/>
        <color theme="1"/>
        <rFont val="Calibri"/>
        <charset val="134"/>
      </rPr>
      <t>Ω</t>
    </r>
    <r>
      <rPr>
        <sz val="9"/>
        <color theme="1"/>
        <rFont val="宋体"/>
        <charset val="134"/>
      </rPr>
      <t>）两种输出方式，作为消防广播一站式解决方案，可以替代其它扩声系统中（如会议室、多功能厅等)的普通功放，以便把这些场所纳入到整个消防广播体系，彻底解决以往其它扩声场所与消防广播系统不能有机结合的问题；
与通道对应的本地音频输入功能，作为分区本地扩声音源；
实现分区本地节目选择（64套）、音量控制（0～9级）、本地音频输入；
与通道对应的可编程继电器控制输出（N0/NC），当分区处于特定广播状态时（如消防广播、定时节目、语音呼叫等）控制外部设备，通常作为三线制或四线制模拟音控器的音量强切使用；</t>
    </r>
  </si>
  <si>
    <t>6W吸顶扬声器</t>
  </si>
  <si>
    <t>功率(100V)	3W/6W
灵敏度（1W/1m)	93dB
频率响应	100～15K
扬声器单元（in）	5
外形尺寸（mm)	ø175×60
安装孔尺寸（mm)	ø150
材料	ABS</t>
  </si>
  <si>
    <t>6W壁挂扬声器</t>
  </si>
  <si>
    <t>功率(100V)	3W/6W
灵敏度（1W/1m)	91dB
频率响应	150～15K
扬声器单元（in）	5
外形尺寸（mm)	175×220×100
材料	ABS</t>
  </si>
  <si>
    <t>护士站分控呼叫</t>
  </si>
  <si>
    <t>嵌入式系统 ，CPU主频400MHz ，内置4G的SD卡 ，高速DSP音频处理器 ；
局域网环境，10/100M交换机，2×RJ45端口，网络协议：TCP、UDP、ICMP、IGMP；
可下载编辑8套数字音乐节目、99段插播信息、2×64时间段定时节目、8种呼叫提示音、日志记录存储（9999条），7寸触摸屏；
可管理512个分区、64套背景音乐节目；
可内建8套背景音乐节目、99段插播信息（音频文件或话筒语音）及2套16时间段定时节目；
可外接模拟音源做为广播节目使用，该节目优先级高于普通背景音乐节目，具备分区插播功能；
广播监听功能及故障信息告警显示功能；
系统时钟校验功能；</t>
  </si>
  <si>
    <t>原有系统接入授权</t>
  </si>
  <si>
    <t>一、大会议室会议系统</t>
  </si>
  <si>
    <t>（一）数字会议系统</t>
  </si>
  <si>
    <t>智能数字会议系统主机</t>
  </si>
  <si>
    <t xml:space="preserve">一款集成了自动摄像跟踪功能、4.3寸真彩触摸屏操控、直观明了的图形化界面显示等先进管理和控制功能的数字会议系统主机。数字会议系统主机是整个会议系统核心设备，它为相连的会议单元供电。可以实现会议控制、单元设置、电子表决、摄像跟踪、音频输入输出等功能，并能与中控系统进行无缝对接。适用于各种大小型会议。
1.会议控制主机最多可连接128台会议单元，通过会议扩展主机，一套会议系统最多可接入4096台会议单元。
2.8芯航空插头连接，“手拉手”连接方式。
3.具有同时发言人数限制（1/2/3/4/5/6）设置功能。
4.具有投票表决，发言限制等数据管理功能。
5.4.3寸TFT真彩屏/触摸屏：
    图形化界面设计，所有的功能项及设置操作信息以及单元工作的基本信息一目了然，设计美观时尚；
    触摸屏操控方式；让人机交互极具人性化。
6.可以调整系统的时间和屏幕显示点亮时间，实现节能运行。
7.系统显示字幕中/英文两种语言可选择。
8.可设定VIP代表发言单元，VIP单元在已开启的话筒总数不超过20（FREE模式下20台，其他模式下10台）台的情况下可以自由开启而不受会议模式限制，最多可设置30台VIP单元。
9.支持FIFO、NORMAL、VOICE、FREE、APPLY五种会议模式。
10.内置DSP数字音效处理器，包括低频切除和均衡器等。
11.可以全程会议录音，有自动录音和手动录音两种录音方式可选。
12.具有单元检测功能，具有自动检测和手动检测两种检测方式。
13.具有发言定时和定时发言结束提醒倒计时功能。发言定时功能可以设置单元的发言时间，也可关闭发言定时，即不做限制。
14.主机集成了摄像跟踪系统，有6个BNC摄像头接口，6个HDMI摄像接口，可实现自动摄像跟踪功能。
15.具有一个RS232串口，可实现与中控系统的无缝连接；一个RS422串口，连接摄像头控制线，实现对摄像头的集中控制。
16.8芯DIN航空母座：一个翻译主机连接口，一个扩展主机连接口，三个会议单元连接口。
17.莲花插座：
    两个辅助音频输入接口，可连接播放器设备等；
    两个辅助音频输出接口，可连接专业功放；
    两个报警音频输入接口，可连接来自消防中心的告警音频信号。
18.卡隆插座：为辅助音频输出接口，与两个辅助音频输出莲花插座（LINE OUT）并联输出，连接专业功放。
19.具有+5V告警触发电压输入接口，与报警音频输入接口结合实现紧急告警强插功能。
20.具有TCP/IP网络协议下的RJ45接口，连接网络，通过PC端软件控制系统的全部功能。
21.外壳采用全金属材料设计，线路与外壳都加强了与地线的连接，具备接触式4kV，空气式8kV的抗静电能力。
22.高档的外观设计，2U标准机箱，可安装在19英寸标准机柜。
</t>
  </si>
  <si>
    <t>桌面式发言主席单元</t>
  </si>
  <si>
    <t>1.符合IEC60914国际标准
2.纯发言会议单元
3.自带2米专用8芯DIN高密线缆，带一个航空公头插
4.驻极体心型指向性电容式拾音器，带双色指示灯环（红色/绿色）。发言为红色，申请发言为绿色
5.采用旋钮式插头话筒杆，迷你型麦克风，带有麦克风防风罩，话筒杆长度有315mm、415mm、可选，有黑色、银白色可选
6.话筒杆在休会期间可以拆卸，方便设备维护和保存
7.具有内磁式高保真扬声器，打开话筒后自动静音，不易产生啸叫
8.3.5mm的立体声耳机插口可连接耳机，耳机音量可调
9.超强的抗手机干扰能力
10.具有话筒开关键，主席单元有主席优先键
11.具有按键签到功能
12.每个会议单元都有独一无二的ID编号
13.配合摄像头，使用会议控制主机或PC控制软件设置后可进行摄像自动跟踪
14.配合控制主机，单元有自我检测功能。检测的项有：按键、话筒、LED指示灯和内置扬声器
15.单元为无源设备，由系统主机供电，输入电压为24V
16.具有自动调节均衡功能，能抑制啸叫，当话筒打开时，本机扬声器自动关闭，防止声音回输
17.话筒开启时具有提示音，可设置提示音的开关状态
18.通过主机设置，主席单元具有优先权功能（可将所有代表单元静音或关闭）、讲台模式（主席单元始终处于打开状态）
19.主席单元具有批准代表的申请发言功能
20.主席单元不受发言人数限制可自由开启
21.主席单元具有全权控制会议秩序的优先功能
22.主席单元的连接位置不受限制
23."手拉手"或"T型"、"+型"连接模式</t>
  </si>
  <si>
    <t>桌面式发言代表单元</t>
  </si>
  <si>
    <t>航空安装线缆</t>
  </si>
  <si>
    <t>20米8芯航空安装线缆(一公一母接头)</t>
  </si>
  <si>
    <t>会议地面掀盖式插座</t>
  </si>
  <si>
    <t>1.用于线路预埋连接会议单元
2.用于智能数字会议系统单元连接
3.接口：2个8芯DCN母口，一个AC220V三线万能电源输出插座
4.所有插座均带地线绝缘隔离，确保地线独立</t>
  </si>
  <si>
    <t>(二)高清录播系统</t>
  </si>
  <si>
    <t>高清会议录播系统主机</t>
  </si>
  <si>
    <t>★1.基于录播设备稳定性的需求，录播主机须采用嵌入式架构设计，不接受服务器和PC架构，不采用编码盒。主机内含本地导播及远程导播、录制、直播、点播、视频资源管理、用户管理以及数字音频、功放功能等为一体化设计，具有Web远程管理功能，可实时监听监看，录播主机外观设计应符合美观、实用以及安装便捷性，要求录播主机采用高度≤1U，设备前面板内嵌2寸LCD显示屏可显示设备型号、会议室名称、本机IP地址、工作状态、本机温度、日期及时间，采用12V DC供电；
★2.主机要求支持≥4组SDI高清输入，支持≥2路HDMI输入，≥2路VGA输入，≥1路HDMI输出，≥1路VGA输出，≥2路USB接口（以上接口不支持转接实现），高清视频及电脑分辨率支持1920*1080，并向下兼容；
3.支持电脑PPT信号自动触发切换，无需在电脑里安装任何辅助软件及插件；
4.支持主机本地硬盘视频文件播放、USB视频文件播放及远程RTSP视频流的播放机录制。支持12种不同的分屏布局模式，支持用户自定分屏布局模式设置；
★5.主机内置数字智能音频处理模块，在不外接音频处理器设备的情况下，即可实现智能音频处理功能，实现高频、中频、低频音效处理，支持回声抑制/噪音消除/自动增益功能；主机要求支持≥2路MIC输入（支持48V幻象供电功能），支持≥1路线路输入，支持≥1路线路输出；
6.具有3个LED指示灯，可实时获取和预警服务器工作状态，分别为电源指示灯(通电后常亮)、硬盘指示灯（读写硬盘时闪烁）、程序运行状态灯（程序运行时闪烁）；
7.录播系统需要体现简单、易用、集成度高的特性；
8.支持一键导播，导播方式支持手动、全自动模式，两种模式可以任意切换；手动导播模式支持视频预览、直播输出预监、视频切换、音频调整、录制模式切换等功能；支持手动云台PTZ控制，摄像机视频均支持多个预置位设置；
9.支持两录制模式：电影模式、电影加资源模式；支持6种录制格式MP4、AVI、FLV、MKV、MOV、TS，视频编码采用H265MP、H264HP；
10.其它接口：2个RS232串口、支持1路千兆网口及1路光口双网络备份功能、2个USB接口；
11.支持云平台接入，上传共享及多用户观看直播等。也可无需服务器或云平台可实现单机远程观看在线直播及点播，最多支持100个用户；
12.在应用中，当出现意外情况断电断网时，具有录制文件视频自动修复的功能；
13.具备OSD、角标、字幕、插入片头片尾及实时添加和编辑等实用功能；
14.须满足日常录制需求，配备≥2T的存储空间，最大可支持8T。主机自带1000M网络接口，可与第三方FTP服务器对接，将录制文件自动上传到FTP服务器进行保存和备份，支持外挂NAS网络存储。</t>
  </si>
  <si>
    <t>高清视频会议摄像机</t>
  </si>
  <si>
    <t>214万像素1/2.8英寸CMOS传感器；
支持H.265、H.264网络视频编码；
支持全高清1080P 60视频输出；
支持3G-SDI、HDMI高清视频输出；
20倍光学变焦，最大广角59.5°；
支持双码流，支持多级别视频质量配置；
支持1路音频输入和1路音频输出；
支持最大64GTF卡本地存储；
精密传动系统，定位精确，运行平稳；
支持多种协议及多种控制接口，支持菊花链组网；
配多功能IR遥控器；
内置中英文操作菜单；
智能曝光有效解决投影、电视等设备对拍摄人物的影响；
支持桌面安装、壁挂安装和吸顶安装3种安装方式；
性能规格：
图像传感器 1/2.8 英寸 逐行扫描 CMOS, 214 万像素
焦距 f=4.7~94.0mm
光圈 F1.6 – F3.5
光学变焦 20 倍
数字变焦 12 倍
视场角 59.5° - 2.9°
聚焦系统 自动、手动、一键触发、PTZ 触发
最低照度 0.5Lux (彩色)，0.1Lux (黑白)
快门速度 1/1-1/10,000 秒
增益 自动/手动
白平衡 自动、室内、室外、一键触发、手动、自动跟踪、钠灯、日光灯
曝光控制 自动、手动、快门优先、光圈优先、智能
信噪比 ≥50dB
数字降噪 2D/3D
背光补偿 支持
宽动态 支持
水平范围 -170°~+170°
垂直范围 -30°~+90°
水平转动速度 0.1°~120°/ 秒
垂直转动速度 0.1°~80°/秒
预置点数目 256 个
菜单 支持
图像翻转功能 支持
视频输出 1路3G-SDI 接口，1路HDMI接口
音频接口 1路LINE IN，1路LINE OUT
网络接口 10M/100M自适应以太网接口，可选配POE
USB接口 1路USB
本地存储 TF卡，最大64G
控制接口 1路RS-232 IN，1路RS-232 OUT，1路RS-485
红外信号透传输出 1路红外信号透传输出接口</t>
  </si>
  <si>
    <t>(三)中央控制系统</t>
  </si>
  <si>
    <t>中控主机</t>
  </si>
  <si>
    <t>1：采用可编程控制平台，中英文可编程界面；
2：全面支持远程网络控制，支持控制TCP/UDP协议设备，支持Android 、IOS、Web、PC控制端与受控设备同步；
3：功能卡插卡式架构，既可插在主机，任意搭配，也可分布式放置，通过48V PoE交换或12V电源适配器供电，网络化交换数据；
4：可选配板卡包括：弱电继电器卡、IR红外控制卡、IO 控制卡、串行通信控制卡、串行通信扩展卡、NET总线卡、Zigbee控制卡、RF控
   制卡、LoRa控制卡、音频矩阵卡、北斗校时模块；
5：自带节目播放器，可播放MP3、WAV、WMA、FLAC、APE、 AAC、M4R、，M4A、 OGG、WV格式音乐；
6：可编200个定时点，定时操控节目及受控设备；
7：内置智能红外学习模块，无需配置专业学习器；
8：支持红外学习功能；
9：支持语音识别，远程控制设备；
10：4.3寸触摸屏；
11：主机内置1GB DDR RAM，8GB EMMC FLASH；
12：1个100Mpbs网络接口，2个100Mpbs且带+48V输出网络接口；
13：宽电压电源（110V-240V），适合任何地区；
14-1：具有8路弱电继电器控制接口；
14-2：常开型独立继电器，可承受1A 输出；
14-3：接口类型：凤凰端子3.81-8P×2；
14-4：输出信号: 短路信号；
14-5：触点额定电压/功率：DC5V/1A；
15-1：具有8路红外输出接口；
15-2：接口类型：凤凰端子3.81-8P×2；
15-3：射辐射强度: 40 mW/sr；
15-4：IR发射电流：IF=20mA；
16-1：四组RS232/422/485串行端口；
16-2：输出数据的波特率和校验方式可设定；
16-3：接口： DB9（公） × 2 ；
16-4：通讯协议： RS232/422/485 ；
17-1：四组RS232/422/485串行端口；
17-2：输出数据的波特率和校验方式可设定；
17-3：接口：凤凰端子3.81-7P×2 ；
17-4：通讯协议： RS232/422/485 ；</t>
  </si>
  <si>
    <t>电源控制器</t>
  </si>
  <si>
    <t>中控强力电源控制器主要是搭配各种中控使用，进行对各种设备电源的管理，起到保护设备的作用。
在机器的正前方，有8个按键开关，紧急情况下可以手动控制继电器的开关，比如在中控出现故障时可以使用这一功能，很好的保护其他的设备。
在机器的内部有8个IO接口，在没有中控的情况下也能使用，用途更广。
广泛兼容目前市面上的中控网络协议。
ID选择：旋转的ID切换设置网络ID身份代码。
每路继电器都有三连接点的接线柱，具有常开与常闭（可选）的功能。
载入容量：单路功率20A。
电源：DC24V网络供电。
通过独立的网络协议（选配），前面板按键和IO控制，网络协议包括RS485和RS232（其中 RS485 和 RS232 两个只能选一个）。
待机功耗 3W
整机功耗 8W</t>
  </si>
  <si>
    <t>无线平板电脑</t>
  </si>
  <si>
    <t>尺寸：8.4英寸
分辨率：2560x1600
核心数：八核心
处理器型号：海思 麒麟980
系统内存：4GB
存储容量：64GB
电池容量：锂聚合物电池，6100毫安
续航时间：理论待机时间：600小时</t>
  </si>
  <si>
    <t>无线路由器</t>
  </si>
  <si>
    <t>1200M</t>
  </si>
  <si>
    <t>(四)视频会议系统</t>
  </si>
  <si>
    <t>视频会议主机</t>
  </si>
  <si>
    <t>视像分辨率1080P
视频输入接口1×HT-RX；2×HDMI	
视频输出接口2×HDMI
网络接口	2×10/100/1000M LAN	
音视频协议G.711A/G.711U/G.722/G.722.1C/G.729/Opus/AAC-LD
视频协议：H.263/H.263+/H.264 HP/H.264 BP/H.264SVC/H.265
辅流协议：H.239/BFCP
音频特性：快速回声消除（AEC）、自动噪声抑制（ANS）、自动增益控制（AGC）、语音清脆化（VoiceClear）、语音增强（AudioEnhancer）、唇音同步</t>
  </si>
  <si>
    <t>视频会议摄像机</t>
  </si>
  <si>
    <t>产品类型	视频会议摄像机
图像传感器1/2.5英寸CMOS（851万像素）
视像分辨率1080P
变焦倍数	12倍光学变焦
镜头焦距	3.85-43.06mm±5%
摄像头其它参数	最大水平视角：80°
最大垂直视角：50°
最低照度：3Lux（F1.8，50IRE）
快门速度：1/25秒-1/10000秒
本地预置位数量：254个
转动能力水平：
活动范围：±110°
转动速度：1.7°/s-80°/s
重复定位精度：小于士0.1°
转动能力垂直：
活动范围：±30
转动速度：0.7°/s一28°/s
重复定位精度：小于±0.1°
自动调节：自动白平衡，自动曝光，自动聚焦
红外遥控：遥控距离为7m，遥控角度为上下45°，左右45°
视频输出接口	1×HDMI，1×Box
控制接口	1×RS232-IN
1×RS232-OUT
电源接口：DC12V母座
其他特点	支持摄像机倒装。
优异的图像算法可以提供更高清晰度和更少噪声的高清图像，给人赏心悦目的视频会议体验。
电源	输入：AC 100-240V，50/60Hz
输出：12V DC</t>
  </si>
  <si>
    <t>(五)专业扩声系统</t>
  </si>
  <si>
    <t>无源线阵列全频音箱</t>
  </si>
  <si>
    <t>线性阵列音箱是由两只8寸、50mm音圈的专业低音单元与一只1.75寸高音加载高效能波阵面转换器组成的两分频系统；
音质清晰，声音层次丰富，中低频饱满，高音细腻，大功率下不失真；
优质全铝悬挂系统，音箱之间0°～20°夹角可调。音箱即可在地面叠放，也可在空中吊装使用；
用于演出、会议、娱乐等场所。
性能规格：
单元结构 8”低音×2，1.75”高音×1
频率响应 70 Hz – 20 kHz
灵敏度（1m/1W） 98±2dB
最大声压级 124±2dB
持续功率 400W（AES）
额定阻抗 16Ω
指向性（H×V） 120°×20°
颜色 黑色
尺寸 643mm×385mm×232mm
重量 16kg</t>
  </si>
  <si>
    <t>无源线阵列超低频音箱</t>
  </si>
  <si>
    <t>线性阵列低音箱是由一只18寸、100mm音圈的大功率低音单元结合计算机优化设计的倒相式箱体组成；
大功率下不失真，低频强劲有力，延伸丰满，不拖延；
箱体采用高密度夹板制作，表面喷耐磨防水砂粒漆；
全铝悬挂系统，音箱即可在地面叠放，也可在空中吊装使用；
用于演出、会议、娱乐等场所。
性能规格：
频率响应 35Hz-250Hz
驱动单元 LF18″×1
额定阻抗 8Ω
持续功率 800W
峰值功率 1600W
灵敏度 102±2dB
最大声压级 131±2dB
接头 SpeakonNL4MP插座×2
外观颜色 黑色
尺寸（高×宽×深） 489×642×620mm
净重 46kg</t>
  </si>
  <si>
    <t>无源全频音箱</t>
  </si>
  <si>
    <t>倒相式低频辐射的二分频全频系统
表面黑色大斑点水性油漆喷涂处理木箱，有孔金属网背贴声学透声棉
高效，高质量单元配置，多个吊挂孔设置，可悬挂安装
性能规格：
驱动单元 LF8"×1 HF1.35"×1
频率响应 65Hz-20kHz
灵敏度 95±2dB
最大声压级 120±2dB
额定阻抗 8Ω
额定功率 150W
指向性（H×V） 90°×40°
尺寸(高×宽×深) 430×240×235mm
重量 9.7kg</t>
  </si>
  <si>
    <t>倒相式低频辐射的二分频全频系统
表面黑色大斑点水性油漆喷涂处理木箱，有孔金属网背贴声学透声棉
高效，高质量单元配置，多个吊挂孔设置，可悬挂安装
性能规格：
驱动单元 LF12"×1 HF1.75"×1
频率响应 55Hz-18kHz
灵敏度 98±2dB
最大声压级 123±2dB
额定阻抗 8Ω
额定功率 350W
指向性（H×V） 90°×40°
尺寸(高×宽×深) 601×364×385mm
重量 23kg</t>
  </si>
  <si>
    <t>倒相式低频辐射的二分频全频系统
表面黑色大斑点水性油漆喷涂处理木箱，有孔金属网背贴声学透声棉
高效，高质量单元配置，多个吊挂孔设置，可悬挂安装
性能规格：
驱动单元 LF10"×1 HF1.35"×1
频率响应 48Hz-18kHz
灵敏度 96±2dB
最大声压级 119±2dB
额定阻抗 8Ω
额定功率 250W
指向性（H×V） 90°×40°
尺寸(高×宽×深) 515×315×287mm
重量 14.6kg</t>
  </si>
  <si>
    <t>大功率两通道数字功放</t>
  </si>
  <si>
    <t>1：1U高度设计
2：轻触式多功能按键支持音量调节，支持通道选择
3：显示显示音量大小值
4：不锈钢电源开关，自带电源符号显示
5：XLR输入方式，支持通道并接输入
6：SPEAKON输出喇叭座
性能规格：
8Ω立体声功率：2*1300W
4Ω立体声功率：2*2600W
输入连接器：XLR母
输入阻抗：20KΩ平衡
输入灵敏度：0.77V 1.44V
输入共态抑制比：&gt;80dB
输出连接器：Speakon座
信噪比：&gt;112dB
阻尼系数：&gt; 1000 @ 8Ω
总谐波失真：&lt;0.1%(20 Hz-20 kHz 1W)
频率响应：20Hz-34KHz(+0/-0.3dB,1W/8Ω)
电平调节：前板电位器, 从负无穷到0dB
冷却方式：无级调速风扇，气流由前到后
功放保护方式：短路、断路、直流电压、过热、过压、射频、超低频保护
电源规格：交流电压180-240V 50-60Hz
机箱尺寸(高*宽*长)：44mmX490mmX438mm
净重：12.9kg</t>
  </si>
  <si>
    <t>专业立体声功放</t>
  </si>
  <si>
    <t>1.双声道立体声专业功率放大器；
2.有双声道、单声道和BTL桥接三种输出方式供选择，输出方式开关选择；
3.每声道音量单独可调；
4.立体声工作最小负载阻抗为4Ω，BTL工作最小负载阻抗为8Ω；动态功率强劲，可实现低阻抗驱动
5.备有XLR和6.35mm两种信号输入接口，使用灵活方便；
6.内置温度补偿技术，高温下仍然维持稳定的工作状态。
7.具备智能保护模式，具有短路保护、直流保护、电源通断多种保护和告警功能；
8.内置先进的整机模拟限幅式保护，即使在过载失真时也不会对您的扬声器系统造成损害。
9.各通道都配备LED工作状态指示，低噪声设计；
10.电源采用先进的防冲击保护设计，无论功率再大也不会对交流电网电压及音响产生冲击。
11.额定输出/每声道,8Ω230W
12.额定输出/每声道,4Ω350W
13.额定输出/桥接,8Ω700W
14.输入灵敏度1.2dBV
信噪比 100dB
阻尼系数/8Ω,1kHz 200:1
输入共模抑制 &gt; 90dB.
频率响应 20Hz-20kHz（±0.5dB）
谐波失真系数4Ω/1kHz &lt; 0.1%
通道串音 &lt;-70dB
电压增益 &gt; 38dB
显示 电源 “power”, 削顶 “clip”, 信号 “signal”,
直流保护 “DC”, 高温“TEMP” 等 LEDs
工作电源 AC220-240V/50Hz
保 护 电源通断，直流输出，负载短路。
机器尺寸 (mm) （L×W×H）484×446×88 (2U)
外包装尺寸 (mm) （L×W×H）535×530×195</t>
  </si>
  <si>
    <t>双声道立体声专业功率放大器；
有双声道、单声道和BTL桥接三种输出方式供选择，输出方式开关选择；
每声道音量单独可调；
立体声工作最小负载阻抗为4Ω，BTL工作最小负载阻抗为8Ω；动态功率强劲，可实现低阻抗驱动；
备有XLR和635mm两种信号输入接口，使用灵活方便；
内置温度补偿技术，高温下仍然维持稳定的工作状态；
具备智能保护模式，具有短路保护、直流保护、电源通断多种保护和告警功能；
内置先进的整机模拟限幅式保护，即使在过载失真时也不会对您的扬声器系统造成损害；
各通道都配备LED工作状态指示，低噪声设计；
电源采用先进的防冲击保护设计，无论功率再大也不会对交流电网电压及音响产生冲击。
性能规格：
额定输出/单声道，8Ω：650W
额定输出/单声道，4Ω：950W
额定输出/桥接，8Ω：1900W
输出接口：2 Speakon for Stereo &amp; Bridge Output
输入灵敏度：0.775V
输入阻抗：20Ω/平衡，10kΩ非平衡 
信噪比：≥98dB 
阻尼系数/8Ω,1kHz：＞230
频率响应：20Hz-20kHz （±1dB） 
谐波失真系数/4Ω,1kHz： ＜0.1%
通道阻抗：4-16Ω
通道串音：＜-62dB
转换速率：15V/uS 工作电源：AC220-240V/50Hz
保护：电源通断，直流输出，负载短路，压限，超温，软启动
机器尺寸（L×W×H）： 484×460.5×88（2U）mm
净重：27.7kg</t>
  </si>
  <si>
    <t>1.双声道立体声专业功率放大器；
2.有双声道、单声道和BTL桥接三种输出方式供选择，输出方式开关选择；
3.每声道音量单独可调；
4.立体声工作最小负载阻抗为4Ω，BTL工作最小负载阻抗为8Ω；动态功率强劲，可实现低阻抗驱动
5.备有XLR和6.35mm两种信号输入接口，使用灵活方便；
6.内置温度补偿技术，高温下仍然维持稳定的工作状态。
7.具备智能保护模式，具有短路保护、直流保护、电源通断多种保护和告警功能；
8.内置先进的整机模拟限幅式保护，即使在过载失真时也不会对您的扬声器系统造成损害。
9.各通道都配备LED工作状态指示，低噪声设计；
10.电源采用先进的防冲击保护设计，无论功率再大也不会对交流电网电压及音响产生冲击。
11.额定输出/每声道,8Ω400W
12.额定输出/每声道,4Ω700W
13.额定输出/桥接,8Ω1400W
14.输入灵敏度1.2dBV
信噪比 100dB
阻尼系数/8Ω,1kHz 200:1
输入共模抑制 &gt; 90dB.
频率响应 20Hz-20kHz（±0.5dB）
谐波失真系数4Ω/1kHz &lt; 0.1%
通道串音 &lt;-70dB
电压增益 &gt; 38dB
显示 电源 “power”, 削顶 “clip”, 信号 “signal”,
直流保护 “DC”, 高温“TEMP” 等 LEDs
工作电源 AC220-240V/50Hz
保 护 电源通断，直流输出，负载短路。
机器尺寸 (mm) （L×W×H）484×446×88 (2U)
外包装尺寸 (mm) （L×W×H）535×530×195</t>
  </si>
  <si>
    <t>吊架</t>
  </si>
  <si>
    <t>配套LA1428线阵音箱组使用</t>
  </si>
  <si>
    <t>尼龙扁带</t>
  </si>
  <si>
    <t>2吨2米尼龙扁带</t>
  </si>
  <si>
    <t>卸扣</t>
  </si>
  <si>
    <t>2吨型22号卸扣</t>
  </si>
  <si>
    <t>葫芦</t>
  </si>
  <si>
    <t>2吨6米葫芦</t>
  </si>
  <si>
    <t>全金属音箱壁架
材料：钢材
承重30公斤
重：3.6KG/对
架子伸缩长度：210MM~390MM
音箱支柱直径：35
可左右调节角度，中间杆子可伸缩调节，架子稳重扎实，稳定性强</t>
  </si>
  <si>
    <t>真分集无线话筒</t>
  </si>
  <si>
    <t>1：波段范围（UHF）：632MHz～695MHz；
2：PLL双频道锁相环回路设计；
3：UHF200频道PLL数字锁定自动通讯功能；
4：显示屏显示功能(显示频率、频道、静噪、电平等)；
5：每通道有音量调节功能；
6：AF输出（采用“XLR”型插座分别输出，混合输出）；
7:发射功率调节，高功率14dBm; 低功率6dBm；
8:发射机采用2节5号1.5V碱性电池；
9：动态范围：88dB;
10:最大频偏：±45KHz；
11：频率响应：120Hz-16KHz(±3dB)；
12：综合信噪比：&gt;73dB；
13：综合失真度：≤1%；
14:发射机工作时间8小时以上；
15.含1台一拖二接收机及2只手持式话筒.</t>
  </si>
  <si>
    <t>无线麦克风增强型天线</t>
  </si>
  <si>
    <t>型号 D6656
全频段 500MHz~1GHz 
有效角度 100度
天线增益 6dB典型  最大值10dB
包装尺寸 380×380×80mm
机器尺寸 350×350×28mm       
毛重 1.5kg
净重 0.3kg
电量需求 DC12V/50mA</t>
  </si>
  <si>
    <t>天线分配器</t>
  </si>
  <si>
    <t>型号 D6657
频率范围 687~820MHz 
RF增益 -0.5~3dB
隔离度 ≥25dB
阻抗 50Ω
输入直流电压 DC12V
包装尺寸（L×W×H） 570×340×140mm
机器尺寸（L×W×H） 480×230×45mm
净重 1.75kg
毛重 3.5kg</t>
  </si>
  <si>
    <t>模拟调音台</t>
  </si>
  <si>
    <t>1、14路XLR平衡单声道输入+2路立体声输入
2、每通道3段均衡调节，MUTE静音开关，PFL耳机开关，平滑60MM行程推子器，
3、2编组输出 +2组AUX输出（包括FX), 1组返回，1组耳机监听
4、内置48V幻象电源供电；
5、24种DSP数字效果器,
6、内置USB音频播放MP3；USB录音、可连电脑播放音乐
7、内置蓝牙接收模块
8、LED大显示屏清淅显示播放状态;
9、十段三色电平灯显示信号状态
10、XLR平衡输入话放噪声极低，超低噪音线路设计，动态余量大
11、适用全球供电电压功率30瓦；使用灵活。具有无噪声、瞬间反应好、电耗低的特性
u</t>
  </si>
  <si>
    <t>数字音频处理器</t>
  </si>
  <si>
    <t>16路平衡式话筒／线路输入，采用裸线接口端子。
16路平衡式输出，采用裸线接口端子。
120db的A/D与D/A转换，最高可达96kHz/48K采样率；
高速DSP处理芯片Ti450MHzFLOPSDSP处理内核；
通道拷贝、粘贴、联控功能；
DSP音频处理，输入每通道：前级放大、信号发生器、扩展器、压缩器、5段参量均衡、自动混音台、AFC、AEC、ANC；每输出通道：音箱管理器（8段参量均衡器、延时器、分频器、高低通滤波器、限幅器）。
全功能矩阵混音功能。
内置自动混音台功能
AEC自适应回声消除功能，可以处理超宽带的语音和音频信号，提供完美的听觉效果；
采用子带算法，具有很少的MIPS消耗；
可支持的最大回声脱尾高达512ms，适合在各种大、中、小型视频会议室使用；
使用稳定的双方同时讲话（DoubleTalk）检测方法，即使在强背景噪声和非线性失真环境下也有效，并且在双方同时讲话期间残余回声不会增加；
收敛速度和终端扬声器非线性失真时的回声抑制比（ERLE）高；
ANC自动适应噪音消除功能，可以消除噪声环境下的附加噪声；
Enternet多用途数据传输及控制端口；
内置自动摄像跟踪功能；
RS-232双向串行控制接口用于控制外部其它设备如：视频矩阵等RS-232设备，或接收第三方RS－232控制，如AMX、Crestron，
RS-485摄像机控制端口；
GPIO可编程控制接口（8组，可自定义输入输出）；
支持平板界面操作控制。
支持最少8~100组场景预设功能；
直观、图形化软件控制界面，可工作在WindowsNT4.0／2000／XP/Windows7系统环境下</t>
  </si>
  <si>
    <t>反馈抑制器</t>
  </si>
  <si>
    <t>1.64/128超取样24-bitA/D和D/A转换，高解析度
2.每个声道12个频道反馈自动搜寻，智能处理
3.及时方便的缺省处置，完备的反馈抑制性能
4.单点模式自动搜寻并处理和锁定陷波频点，直到手动复位或重新设置
5.手动模式可设置2×12个滤波器的所有参数，包括频率、Q值等
6.伺服平衡输入和输出，镀金XLR和TRS端子
7.每个滤波器均有单点、自动两种模式
8.两个并行处理块，左右声道可单独或并联调整
9.24-bit高性能DSP处理器，保证了信号的解析度和动态范围
10.开关软启动，无冲击声，噪声门功能
11.背光2×16字符LCD显示
12.2×8LED电平显示，可显示输入或输出电平
13.采用高质量贴片元件和贴片自动焊接和在线检测工艺，保证了产品的品质和可靠性
14.采用专业设计内部供电系统</t>
  </si>
  <si>
    <t>电源时序器</t>
  </si>
  <si>
    <t>独立的八路大功率电源输出，万能插座，可满足多种三极的电源插座，如国标插座、美标插座以及欧标插座等；还可满足二极欧式的圆头插座；
单路最大输出为 10A，总输入电流容量 16A；
八路通道开关状态可由面板控制操作和显示；通过面板一键开关，可时序关启通道，实现时序功能；
开机时由前级到后级按顺序逐个启动各类设备，关机时由后级到前级逐个关闭各个设备，有效的统一管理控制用电设备，确保整个系统的稳定运行；
可广泛用于多媒体教室、多功能厅、会议室、投影拼接、视频会议、监控中心、楼宇控制、管理指挥中心等领域。
性能规格：
电源输出：8路，万能插座
单路最大负荷：10A
控制方式：手动顺序启动、外接短路信号触发启动
电源容量：总容量220V，16A
输入电源：AC220/50Hz
时序间隔：0.4-0.5s</t>
  </si>
  <si>
    <t>会议有源监听音箱</t>
  </si>
  <si>
    <t>1.接口输入:平衡XLR接口和不平衡RCA插口输入
2.频宽:(-10dB):70Hz-20,000Hz
3.灵敏度（1m，1W）:91dB
4.最大声压级(1m):106dB
5.频率范围:70Hz～20KHz
6.额定功率:30W
7.结构组成:6.5′低音×1(低、中频)2.5′高音×1(高频)
8.适应环境温度:-10℃~+40℃</t>
  </si>
  <si>
    <t xml:space="preserve">(六)辅助材料 </t>
  </si>
  <si>
    <t>卡侬头（母）-卡侬（公）</t>
  </si>
  <si>
    <t>1.2M卡侬头（母）-卡侬头（公）</t>
  </si>
  <si>
    <t>800*600*2000，网孔门</t>
  </si>
  <si>
    <t>掀盖式多媒体桌插</t>
  </si>
  <si>
    <t>一个电源、一个VGA、一个HDMI、一个3.5音频、一个网络、一个USB</t>
  </si>
  <si>
    <t>3.5转双莲花</t>
  </si>
  <si>
    <t>3-5米，用于手机、电脑接调音台播放音乐。</t>
  </si>
  <si>
    <t>卡侬公母头</t>
  </si>
  <si>
    <t>根据现场调音台位置制作适合长度的卡侬线。</t>
  </si>
  <si>
    <t>音响金银线</t>
  </si>
  <si>
    <t>单股300芯，双股600芯金银线。</t>
  </si>
  <si>
    <t>音频线</t>
  </si>
  <si>
    <t>两芯带屏蔽音频线50米。</t>
  </si>
  <si>
    <t>网线</t>
  </si>
  <si>
    <t>HDMI视频线</t>
  </si>
  <si>
    <t>20米1.4版本以上</t>
  </si>
  <si>
    <t>SDI视频线</t>
  </si>
  <si>
    <t>同轴线需配合BNC头焊接。</t>
  </si>
  <si>
    <t>电源线</t>
  </si>
  <si>
    <t>RVV3*1.5,强电线，给会场设备供电</t>
  </si>
  <si>
    <t>二、示教室及培训室</t>
  </si>
  <si>
    <t>(一)示教室（8间）</t>
  </si>
  <si>
    <t>1、显示设备</t>
  </si>
  <si>
    <t>投影机</t>
  </si>
  <si>
    <t>0.61英寸3LCD液晶机；亮度4000流明，分辨率:1920*1080，对比度16000：1，宽高比：16:9、投射比1.0-1.6，U盘读取；声影控3合1USB线投影，内置无线投影功能，水平/垂直30°梯形及四角拉伸调校，支持斜投，U盘读取，支持斜投，光源寿命5500/12000H，</t>
  </si>
  <si>
    <t>幕布</t>
  </si>
  <si>
    <t>120英寸16:9电动玻纤幕布 全高清家用投影幕 还原度高 适用投影仪1080P 画面266cm*149cm</t>
  </si>
  <si>
    <t>投影吊架</t>
  </si>
  <si>
    <t>投影机吊架</t>
  </si>
  <si>
    <t>2、专业扩声系统</t>
  </si>
  <si>
    <t>数字前级音频处理器</t>
  </si>
  <si>
    <t>1.96KHz采样频率，32-bitDSP处理器，24-bitA/D及D/A转换
2.2输入6输出，可灵活组合多种分频模式，高、低通分频点均可达20Hz～20KHz
3.提供USB和RS485接口可连接电脑，通过RS485接口可最多连接250台机器和超过1500米的距离外用电脑来控制；
4.直接用面板的功能键和拔轮进行功能设置或是连接电脑通过PC控制软件来控制，均十分方便、直观和简洁
单机可存储30种用户程序
5.可通过面板的SYSTEM按键来设定密码锁定面板控制功能，以防止闲杂人员的操作破坏机器的工作状态
6.每个输入和输出均有6段独立的参量均衡，调节增益范围可达±20dB，同时输出通道的均衡还可选择Lo-shelf和Hi-shelf两种斜坡方式
7.2×24LCD蓝色背光显示功能设置，6段LED显示输入/输出的精确数字电平表、哑音及编辑状态
8.每个输入和输出均有延时和相位控制及哑音设置，延时最长可达1000ms，延时单位可选择毫秒(ms)、米(m)、英尺(ft)三种
9.输出通道还可控制增益、压限及选择输入通道信号，并能将某通道的所有参数复制到另外一个通道并能进行联动控制
10.可以通过USB接口或RS485接口连接中控来控制矩阵和通道的哑音
11.可以分功能锁定，实现数据保密
12.输入通道可调噪声门</t>
  </si>
  <si>
    <t>3、辅助材料</t>
  </si>
  <si>
    <t>壁挂机柜</t>
  </si>
  <si>
    <t>12U壁挂机柜</t>
  </si>
  <si>
    <t>多媒体桌插</t>
  </si>
  <si>
    <t>单股300芯，双股600芯金银线</t>
  </si>
  <si>
    <t>两芯带屏蔽音频线50米</t>
  </si>
  <si>
    <t>RVV3*1.5</t>
  </si>
  <si>
    <t>（二）培训室（3间）</t>
  </si>
  <si>
    <t>0.76英寸液晶机；亮度5000流明，分辨率1920*1200，对比度：15000:1,各种应用接口齐全，双HDMI和双VGA接口，标配无线投影，智能感光功能，一键图像自动校正，智能手势PPT翻页识别功能，内置时钟，可预设30种日常管理模式，1.6倍变焦，U盘读取，网络4画面分割,光源寿命5000-10000H，</t>
  </si>
  <si>
    <t>150英寸16:9玻珠电动遥控幕 投影机幕布 大屏家庭影院 增加亮度 适用投影仪1080P 画面331cm*186cm</t>
  </si>
  <si>
    <t>1.65英寸
2.屏幕显示比例：16:9
3.分辨率：1080P及以上
4.视频输入：HDMI接口</t>
  </si>
  <si>
    <t>65寸吊装挂架</t>
  </si>
  <si>
    <t>1分4HDMI分屏器</t>
  </si>
  <si>
    <t>1进4出HDMI分屏器</t>
  </si>
  <si>
    <t>15米HDMI线，1.4版本以上</t>
  </si>
  <si>
    <t>22U机柜</t>
  </si>
  <si>
    <t>600*600*1200</t>
  </si>
  <si>
    <t>六类网线</t>
  </si>
  <si>
    <t>布线管</t>
  </si>
  <si>
    <t>布线整洁、保护线材，JDG25管。</t>
  </si>
  <si>
    <t>一、P2大会议室LED显示屏</t>
  </si>
  <si>
    <t>专业商显小间距</t>
  </si>
  <si>
    <t>规格P2全彩显示屏,像素1R1G1B，亮度:500Nits,刷新频率：≥3840Hz，物理密度：250000点/平方米，压铸铝箱体，不含包边屏体显示尺寸:17.28m×4.32m=74.65㎡,总分辨率8640*2160=18662400</t>
  </si>
  <si>
    <t>㎡</t>
  </si>
  <si>
    <t>视频处理器</t>
  </si>
  <si>
    <t>纯硬件 FPGA 架构，支持 HDMI、DP、SDI、DVI、VGA 和 IP 视频输入接口， 不仅支持 1080P 高清输入，也支持高达 4096×2160@60Hz 分辨率的 4K 输入。输出支持千兆网口输出和万兆光纤输出，可实现超大、超远的小间距 LED 屏显示，Windows、iOS、Android 跨平台控制。接口数量38</t>
  </si>
  <si>
    <t>接收卡</t>
  </si>
  <si>
    <t>接收卡，数据接收，转换，分配等，支持亮度，色度校正</t>
  </si>
  <si>
    <t>张</t>
  </si>
  <si>
    <t>控制软件</t>
  </si>
  <si>
    <t>用于 LED 显示屏控制和播放的专业软件。该软件功能丰富、性能优越，兼具良好的操作界面，易学易用。支持视频、音频、图像、文字、Flash、Gif 等形式的媒体文件播放;支持 Microsoft office 的 Word、Excel、PPT 显示;支持时钟、计时、天气预报显示;支持外部视频信号(TV、AV、S-Video、 复合视频)播放;支持多页面多分区节目编辑;软件提供了丰富灵活的视频切换功能、分区特效，以及三维特效动画，让显示屏的显示效果得到完美展现。
★、大屏幕参数设置必须提供国家新闻出版光电总局、广播电视规划院、广播电视计量检测中心检测报告；
★、控制系统软件支持实时监测发送卡网口带载面积，支持网口显示，并有预警显示, 并提供CNAS、ilac-MRA的第三方厂家盖公章检测报告；
★、控制系统软件可设置只读模式，支持不同权限设置，防止误操作，并提供CNAS、ilac-MRA的第三方厂家盖公章检测报告；
★、控制系统软件可设置多功能卡参数，可定时开关大屏电源，设置外接传感器的各种参数, 并提供CNAS、ilac-MRA的第三方厂家盖公章检测报告；
★、通过控制系统软件快速调试主控，支持处理器软件快速调试，预存模式，EDID更改，并提供CNAS、ilac-MRA的第三方厂家盖公章检测报告；
★、软件支持播放编辑节目，支持视频、音频、图像、文字、Flash、Gif等形式文件播放；支持Microsoft Office的Word、Excel、PPT显示；支持时钟、计时、网页、表格、数据库、天气预报显示；支持外部视频、环境信息、体育比分、桌面拷贝播放；支持多页面多分区节目编辑；支持三维特效动画、分区特效等功能, 并提供CNAS、ilac-MRA的第三方厂家盖公章检测报告；
★、为保证软件所需的安装环境、驱动是否正常工作，控制软件需具有环境自检功能，并提供 CNAS机构认可的第三方国家级权威检测报告（盖公章）；
★、针对分级管理，控制软件可设置用户管理权限，精细化分级权限管理、分权操作，提供CNAS机构认可的第三方国家级权威检测报告；（盖公章）</t>
  </si>
  <si>
    <t>边框及装饰</t>
  </si>
  <si>
    <t>主框架采用:角铁、方管、槽钢、铁板、化学螺栓、彭涨螺钉和辅材。包含拆除背板、定制包边等</t>
  </si>
  <si>
    <t>配电柜内装有空气开关、熔断器、交流接触器、电流互感器、电压互感器、电源防雷器等，配电柜门上还装有电流表、电压表、旋钮开关和指示灯等。配电柜内主令开关均选用正泰品牌器件，其他辅件线材均按要求国标,含智能上电系统</t>
  </si>
  <si>
    <t>A</t>
  </si>
  <si>
    <t>小计</t>
  </si>
  <si>
    <t>以上合计</t>
  </si>
  <si>
    <t>二、中医文化展示中心LED屏</t>
  </si>
  <si>
    <t>规格P2全彩显示屏,像素1R1G1B，亮度:500Nits,刷新频率：≥3840Hz，物理密度：250000点/平方米，压铸铝箱体，不含包边屏体显示尺寸:8.32m×4.32m=35.94㎡,总分辨率4160*2160=8985600</t>
  </si>
  <si>
    <t>"• 支持1路DP1.4、1路HDMI 2.0输入
• 支持2路HDMI 1.4和2路DVI输入
• 支持最大带载1048万像素，最宽16384像素，或最高8192像素
•支持最大输入分辨率4096X2160@60Hz,支持自定义分辨率设置
•支持16路千兆网口输出 • 支持对视频信号任意切换，裁剪，拼接，缩放 • 支持6画面显示，位置，大小可自由调节 • 支持精确颜色管理，调整显示屏色域 • 支持视频同步锁相技术 • 支持独立音频输入输出 • 支持HDMI和DP音频解析输出 • 支持LAN 口控制 • 支持手机端APP控制 • 支持RS232串口协议控制 • 支持主动式3D显示功能（选配） • 支持HDCP协议的高带宽数字内容保护技术 • 支持亮度和色温调节"</t>
  </si>
  <si>
    <t>一、管理中心</t>
  </si>
  <si>
    <t>建筑设备监控系统软件（原系统更新）</t>
  </si>
  <si>
    <t>系统软件提供灵活、方便的页面组态，丰富的图形表现能力，内嵌空调、给排水、送排风、变配电、照明、环境监控、能耗等楼宇自控工程管理功能。</t>
  </si>
  <si>
    <t>管理工作站</t>
  </si>
  <si>
    <t xml:space="preserve">酷睿版英特尔酷睿i5 台式机电脑整机(i5-10400 16G 1T+256G SSD wifi win10 )23英寸 </t>
  </si>
  <si>
    <t>二、前端设备</t>
  </si>
  <si>
    <t>通用控制模块</t>
  </si>
  <si>
    <t>独立CPU，具有直接数字控制和程序逻辑控制功能；DDC不少于11UI/1DI/6DO/4AO点位；通过拨码开关和软件设定支持多种输入、输出形式；输出控制具有手自动切换和手动控制功能；采用标准中文版PLUG IN自由配置编辑；既可提供标准化的逻辑控制程序，又可提供自由编辑的逻辑控制程序。</t>
  </si>
  <si>
    <t>数字输入/输出模块</t>
  </si>
  <si>
    <t>独立CPU，具有直接数字控制和程序逻辑控制功能；DDC不少于16DI/8DO点位；输出控制具有手自动切换和手动控制功能；采用标准中文版PLUG IN自由配置编辑；既可提供标准化的逻辑控制程序，又可提供自由编辑的逻辑控制程序。</t>
  </si>
  <si>
    <t>网关模块</t>
  </si>
  <si>
    <t>RS485 MODBUS与TCP/IP通讯协议间转换</t>
  </si>
  <si>
    <t>第三方通讯接口</t>
  </si>
  <si>
    <t>第三方平台对接</t>
  </si>
  <si>
    <t>通用控制箱(I)</t>
  </si>
  <si>
    <t>明装，可装一台大型控制器或两台小型控制器，对外供电AC220V。外形尺寸：525×435×123mm</t>
  </si>
  <si>
    <t>通用控制箱（Ⅱ)</t>
  </si>
  <si>
    <t>明装，对外供电；可安装两台大型控制器；外形尺寸：565×550×180</t>
  </si>
  <si>
    <t>三、前端传感器</t>
  </si>
  <si>
    <t>风道温湿度传感器</t>
  </si>
  <si>
    <t>-20~60℃，0~100%RH，0~10V输出 ，DC24V供电</t>
  </si>
  <si>
    <t>压差开关</t>
  </si>
  <si>
    <t>量程20-200Pa，输出无源触点</t>
  </si>
  <si>
    <t>低温断路器</t>
  </si>
  <si>
    <t>（-1.0~7.5℃）感温元件长度：3米</t>
  </si>
  <si>
    <t>风阀执行器</t>
  </si>
  <si>
    <t>模拟型，输出力矩 16Nm，电源AC/DC24V，输出0~10V</t>
  </si>
  <si>
    <t>室内CO气体传感器</t>
  </si>
  <si>
    <t>0~100PPM，0~10V，室内型</t>
  </si>
  <si>
    <t>液位开关</t>
  </si>
  <si>
    <t>0.5m~3m，输出无源触点</t>
  </si>
  <si>
    <t>能源管理平台软件（原系统更新）</t>
  </si>
  <si>
    <t>数据监测网络版，标准能耗模块，BS系统，数据库Mysql，数据保存时间无限制，可扩展模块，可定制其他数据库。</t>
  </si>
  <si>
    <t>能耗数据采集器</t>
  </si>
  <si>
    <t>远传接口RJ-45TCP/IP；3路RS-485，485可通过转换模块转为M-BUS采集接口，DC24～32V供电</t>
  </si>
  <si>
    <t>数据采集器嵌入式软件</t>
  </si>
  <si>
    <t>软件必须与能耗数据采集器配套使用，不单独销售。</t>
  </si>
  <si>
    <t>通用控制箱(Ⅲ)</t>
  </si>
  <si>
    <t>无底板，明装，对外供电；可安装一台采集器和一台转换模块类产品；</t>
  </si>
  <si>
    <t>485转M-BUS模块</t>
  </si>
  <si>
    <t>空调机房集中控制柜</t>
  </si>
  <si>
    <t>1.包含：可编程控制器（PLC)、10寸触摸屏、IO模块、通信模块、输入/输出继电器、开关直流电源、端子排及其它相关附件。
2.控制柜尺寸：宽800mm×高2000mm×厚600mm（壁厚2.0mm）</t>
  </si>
  <si>
    <t xml:space="preserve">楼顶热水控制箱
</t>
  </si>
  <si>
    <t>1.包含：可编程控制器（PLC)、7寸触摸屏、IO模块、通信模块、输入/输出继电器、开关直流电源、端子排及其它相关附件。控制柜箱尺寸：宽500mm×高600mm×厚400mm（壁厚2.0mm）室外防水箱，双层门设计，外门带玻璃观察窗。</t>
  </si>
  <si>
    <t xml:space="preserve">热水机房集中控制箱
</t>
  </si>
  <si>
    <t>1.包含：可编程控制器（PLC)、10寸触摸屏、IO模块、通信模块、输入/输出继电器、开关直流电源、端子排及其它相关附件。
2.控制柜尺寸：宽800mm×高600mm×厚200mm（壁厚2.0mm）</t>
  </si>
  <si>
    <t>温度传感器</t>
  </si>
  <si>
    <t>测量范围:0-150℃； 外壳防护等级:IP65；  
测量介质：水；   介质温度：0℃-100℃
输出信号：两线制  DC 4-20mA； 
供电电源：DC24V;  安装管径:见附图  
供货范围：温度传感器本体，不锈钢温度护套及其它安装附件</t>
  </si>
  <si>
    <t>压力传感器</t>
  </si>
  <si>
    <t>测量范围0-1.5Mpa；  测量介质：水；
防护等级:IP65；     供电电源：DC24V;  
输出信号：两线制 DC 4-20mA； 
介质温度：0℃-100℃
压力传感器：自带散热器  
供货范围：压力传感器本体，铸钢仪表阀及其它安装附件</t>
  </si>
  <si>
    <t>电功率采集模块</t>
  </si>
  <si>
    <t>输入范围：0-1000/1500A或0-30/5； 量程：0-500或0-100；
孔径:45mm ；   输出信号：DC4-20mA；
供电电源：DC24V;   精度：0.5%  
过载能力：30倍标称输入，持续5秒；
供货范围：电流互感器及其它安装附件（可以采用双电流互感器测量方式）</t>
  </si>
  <si>
    <t>差压传感器</t>
  </si>
  <si>
    <t>测量范围：最小0-10pa，最大0-0.8Mpa； 
测量介质：水；  介质温度：0℃-100℃
防护等级:IP65； 输出信号：DC 4-20mA；
供电电源：DC24V;     安装接口：DN20;
压力传感器：自带散热器  精度：0.075级
供货范围：压力传感器本体，铸钢仪表阀及其它安装附件</t>
  </si>
  <si>
    <t>流量开关</t>
  </si>
  <si>
    <t>探杆长度：依据图纸与实际管径选择
测量介质：水；  介质温度：0℃-100℃
防护等级:IP65； 输出信号：继电器模式；
供电电源：DC24V; 工作方式：热导式
供货范围：压力传感器本体，铸钢仪表阀及其它安装附件</t>
  </si>
  <si>
    <t>室外温湿传感器</t>
  </si>
  <si>
    <t>温度量程：-20℃-80℃  供电电源：DC24V
湿度量程：0%RH-100RH  防护等级:IP68
精度：温度±0.5℃；   湿度：±3%RH
输出信号：两线制  DC 4-20mA； 
安装方式： 壁挂式，固定在墙面
供货范围：传感器探头、变送器及其它安装附件</t>
  </si>
  <si>
    <t>接口</t>
  </si>
  <si>
    <t>接入到一期控制平台，接口数据编写；</t>
  </si>
  <si>
    <t>6路16A智能开关模块</t>
  </si>
  <si>
    <t>1，提供6路16A继电器开关，每回路可独立控制1000W设备开关；
2，可设置各回路的开机初始值；
3，具备多回路顺序延时启动功能，避免同时启动造成对电网的冲击；
4，执行场景命令后立即向监控中心返回各个回路的实际开关状态；
5，具有本机及远程编程、测试功能；
6,自带回路状态指示灯，开关状态一目了然； 
7，支持在线刷新程序；
8，采用W-BUS总线通信</t>
  </si>
  <si>
    <t>12路16A智能开关模块</t>
  </si>
  <si>
    <t>1，提供12路16A继电器开关，每回路可独立控制1000W设备开关；
2，可设置各回路的开机初始值；
3，具备多回路顺序延时启动功能，避免同时启动造成对电网的冲击；
4，执行场景命令后立即向监控中心返回各个回路的实际开关状态；
5，具有本机及远程编程、测试功能；
6,自带回路状态指示灯，开关状态一目了然； 
7，支持在线刷新程序；
8，采用W-BUS总线通信</t>
  </si>
  <si>
    <t>4键/6键可编程面板</t>
  </si>
  <si>
    <t>1，提供4个/6个可编程按键，图标标丝印；
2，触控开关；
3，自带通讯接口，24V供电；
4，传感接口为光耦隔离，高压过流保护，具有很强的抗干扰性和可靠性；
5，标准86盒式安装，支持多个面板无缝级联；
6，标准工艺，钢化玻璃面板；
7，采用W-BUS总线通信；</t>
  </si>
  <si>
    <t>系统电源模块</t>
  </si>
  <si>
    <t>1，标准35mm导轨安装,；
2，自带过流、过载和短路保护；
3，提供24V，1.5A电源供电；
4，双重绝缘等级；
5，国际宽电压供电；</t>
  </si>
  <si>
    <t>智能时钟管理器</t>
  </si>
  <si>
    <t>1.带16段定时开关设置，星期模式、节假日模式、光照度设定控制、消防联动等功能；                                    2.带光控功能：设置好光度值，可自动开关灯；    3.带消防功能：设置强启 强关联动。                            4.带时钟功能：按年、月、日、秒循环（阴阳历）</t>
  </si>
  <si>
    <t>网桥</t>
  </si>
  <si>
    <t>1.工作电压：DC12-24V                                                   2.工作环境：-40-85℃                                                          3.工作功耗：&lt;1W                                                                         4.通讯方式：CAN-BUS总线                                                     5.外形尺寸：60mm*102mm*27mm</t>
  </si>
  <si>
    <t>网关</t>
  </si>
  <si>
    <t>接入原有系统授权</t>
  </si>
  <si>
    <t>UPS配电系统</t>
  </si>
  <si>
    <t>UPS主机</t>
  </si>
  <si>
    <t>60KVA，三进三出在线式UPS主机，输出功率因素0.9；</t>
  </si>
  <si>
    <t>电池柜</t>
  </si>
  <si>
    <t>每个电池柜安装32节蓄电池及电池链接线；</t>
  </si>
  <si>
    <t>免维护铅酸蓄电池</t>
  </si>
  <si>
    <t xml:space="preserve">12V150AH配置1组，每组32节，满载后备0.5小时；                                        </t>
  </si>
  <si>
    <t>电池连接线</t>
  </si>
  <si>
    <t>16平方，含铜鼻压接</t>
  </si>
  <si>
    <t>主干电源线</t>
  </si>
  <si>
    <t>YJV 4*25+1*16</t>
  </si>
  <si>
    <t>楼层电源线</t>
  </si>
  <si>
    <t>YJV-3*4</t>
  </si>
  <si>
    <t>UPS电源总配电柜</t>
  </si>
  <si>
    <t>定制</t>
  </si>
  <si>
    <t>UPS楼栋配电箱</t>
  </si>
  <si>
    <t>PVC配管</t>
  </si>
  <si>
    <r>
      <rPr>
        <sz val="9"/>
        <rFont val="宋体"/>
        <charset val="134"/>
      </rPr>
      <t>PVC</t>
    </r>
    <r>
      <rPr>
        <sz val="9"/>
        <rFont val="Calibri"/>
        <charset val="134"/>
      </rPr>
      <t>Φ</t>
    </r>
    <r>
      <rPr>
        <sz val="9"/>
        <rFont val="宋体"/>
        <charset val="134"/>
      </rPr>
      <t>32管、接头及管卡等配件</t>
    </r>
  </si>
  <si>
    <t>凿（压）槽</t>
  </si>
  <si>
    <t>材质：砖墙；规格：DN25</t>
  </si>
  <si>
    <t>一、基础网络及平台</t>
  </si>
  <si>
    <t>物联网中间件</t>
  </si>
  <si>
    <t>1、物联网终端设备数据接入管理，协议转换及标准化输出
2、单台性能5000QPS，支持多台集群工作
3、提供openSDK供第三方集成，24小时或1000万条数据缓存</t>
  </si>
  <si>
    <t>服务器</t>
  </si>
  <si>
    <t>E5六核/16GB内存/500GB硬盘</t>
  </si>
  <si>
    <t>二、通用IOT网络设备</t>
  </si>
  <si>
    <t>多频物联网基站</t>
  </si>
  <si>
    <t>RFID信号（蓝牙、433MHz）接收与发送/至多对8台多频物联网网关提供供电、数据通讯与管理/POE供电</t>
  </si>
  <si>
    <t>多频物联网网关</t>
  </si>
  <si>
    <t>RFID信号（蓝牙、433MHz）接收与发送/由多频物联网基站供电与数据通信</t>
  </si>
  <si>
    <t>三、院内导航系统</t>
  </si>
  <si>
    <t>地图模块</t>
  </si>
  <si>
    <t>1.诊区需要精准导航到诊室，检查/化验/治疗等科室导航至护士站/接收窗口；住院病区导航到入口，且和物联网复用。
2.院内/院外地图一体化展示，全院区多楼栋立体展示
3.具有2.5D和3D地图效果
4.可以查看从当前位置到医院就诊科室的导航路线
5.导航时不可以因为步行上下楼梯/扶梯，驾驶上下坡道而中断和偏离路径，从而通过手工方式强制更新导航位置
6. 可显示当前天气情况，提醒患者出行</t>
  </si>
  <si>
    <t>位置数据模块</t>
  </si>
  <si>
    <t>1.位置分类：基于楼栋，基于楼层，基于科室名称，不同类型的自助和功能设施（如自助挂号机、自助缴费机、自助报告打印机、卫生间、茶水间）等。
2.地图上可以直接点击和生成引导路线
3.地图的名称、经度、纬度、楼层、属性等数据能以Excel表的方式导出，用于管理者决策分析。提供功能页面截图
4.可以分类表中直接选择；也可以通过拼音、手写或者语音输入方式查询科室等；查询结果按照由近至远自动进行排序；提供功能页面截图</t>
  </si>
  <si>
    <t>路网模块</t>
  </si>
  <si>
    <t>1．路网可以规划“驾车模式“和”步行模式”
2．步行模式支持自动推荐、电梯模式、楼梯模式、手扶梯模式和无障碍通道模式等多元最适路径规划，可直接在地图上选择使用；通过上下手扶梯/楼梯以及电梯时，自动显示手扶梯/楼梯以及电梯实景照片以辅助导航； 
2.路网可以规划“内部员工通道”，员工路线在患者导航界面上不显示，仅在员工导航界面上显示和到使用；
3．为残障人员提供无障碍卫生间、无障碍通道等的专用的导航路线
4．具有多楼层路径规划的IOS和安卓版本
5.按照医院疫情要求，设置就诊区域内单向进，单向出的导航路径
6.在医院地图内醒目显示医院紧急通道位置，可以规划最近的安全通道的逃生线路</t>
  </si>
  <si>
    <t>定位模块</t>
  </si>
  <si>
    <t>1．室内外导航无缝漫游，在室内采用蓝牙定位技术、在室外采用GPS定位技术，在跨楼层和跨楼栋时不会中断，全程语音播报
2. 具有定位引擎和室内外定位云平台
3. 室内导航定位精度要求平均达到 1~3 米</t>
  </si>
  <si>
    <t>模拟导航</t>
  </si>
  <si>
    <t>模拟导航支持“驾车“和”步行“模式，如果不在医院也可以搜索相应路线，并进行模拟导航。</t>
  </si>
  <si>
    <t>位置分享</t>
  </si>
  <si>
    <t>现场实时共享位置，可通过微信发送给微信好友，包含一对一和一对多人，点击链接直接跳转目的地的导航地图；</t>
  </si>
  <si>
    <t>AR实景导航</t>
  </si>
  <si>
    <t>支持IOS和安卓系统下的APP和微信小程序的AR实景导航</t>
  </si>
  <si>
    <t>全景模式导航</t>
  </si>
  <si>
    <t>在手机全景模式导航时，经过一些关键位置，系统自动弹出此区域的720 VR全景图像，并自动展示播放；（720VR全景图像制作包含位置点纵向和横向全部景象）</t>
  </si>
  <si>
    <t>来院导航</t>
  </si>
  <si>
    <t>可以查看从家到医院停车库(驾车模式)或诊室（步行模式）的院内/外一体化地图；同时，院外路线支持调用第三方地图集成（百度/高德/腾讯等），院内路线支持蓝牙/GPS实时定位导航</t>
  </si>
  <si>
    <t>便民服务</t>
  </si>
  <si>
    <t>1.可以提供医院周边公共停车库的位置
2、患者可以生成到停车库的开车路线，也可以生成院外车库到院内就诊科室的引导路线；
3、可以显示周边公共交通的情况</t>
  </si>
  <si>
    <t>实施和运维</t>
  </si>
  <si>
    <t>1.提供APP运维工具，可以直接渲染美化地图和采集定位信号，具有地图渲染工具和电磁指纹讯号采集工具的软件著作权证书
2.可以在现场对导航路网、名称/位置进行校对，保证地图数据准确性；提供功能页面截图
3.如果错误，可以在现场或者在线通过APP直接修改、保存和立即生效
4.支持用户端自己维护信息（增删或修改）
5. APP运维工具可以集中管理蓝牙定位信标，查看部署位置和显示电池的剩余电量</t>
  </si>
  <si>
    <t>医院应用模块</t>
  </si>
  <si>
    <t xml:space="preserve">1、可以嵌入医院微信公众号，为患者推荐下一步就诊的提示信息，点击消息可直接一键导航；具有导航导诊平台的软件著作权证书
2、可以嵌入全预约系统，为患者推荐全就诊流程列表，并进行智能路线推荐
3、可以提供目的地二维码，给医院自动挂号机、收费窗口、报告打印机等环节打印出来的单据提供目的地二维码，手机即扫即导航；
4、可以嵌入导医机器人、导航大屏机，患者可以查询院内地址，并获取目的地二维码，使用手机即扫即导航
5、可以嵌入导诊系统的“人体图”或科室列表，患者可以通过知识库给出的初步诊断，推荐就诊科室和导航路线的引导
6、可以嵌入门诊报到系统，患者进入就诊科室或医技科室范围内即可使用小程序完成线上报到， </t>
  </si>
  <si>
    <t>蓝牙定位信标</t>
  </si>
  <si>
    <t>1.蓝牙定位信标内置5dBi 2450MHz高指向圆形极化天线。具有国家无线电管制的SRRC检测认证证书；
2.电池总容量≧3800mAh,可以持续稳定工作≧5年。
3. 室内/室外一体型，防水防尘，等级≧IP65；</t>
  </si>
  <si>
    <t>75寸4K导航一体机
（选配）</t>
  </si>
  <si>
    <t>DD-750GH（75寸卧式触摸屏，安卓系统5.1,4核CPU/4G闪存/32G存储），4K 高清。可以在大屏上查看室内地图，查找所有POI地址，在大屏上查看目的地模拟导航，可扫描目的地二维码后切换到智能手机进行手机实时动态室内导航，即查即扫即导航.</t>
  </si>
  <si>
    <t>四、资产定位系统</t>
  </si>
  <si>
    <t>资产定位管理系统</t>
  </si>
  <si>
    <t>资产实时定位/位置查询/出口报警/电子围栏/历史轨迹查询/区域超时报警/低电量报警/系统联动/设备管理等联网数据集成平台软件对接，提供外部API接口；</t>
  </si>
  <si>
    <t>授权</t>
  </si>
  <si>
    <t>病区软件使用许可</t>
  </si>
  <si>
    <t>项</t>
  </si>
  <si>
    <t>资产标签（防拆型）
（按实际增减）</t>
  </si>
  <si>
    <t>有源电子标签，粘贴、悬挂在资产上使用/支持定位、运动监测/支持低功耗/电池供电</t>
  </si>
  <si>
    <t>枚</t>
  </si>
  <si>
    <t>五、资产盘点系统</t>
  </si>
  <si>
    <t>手持机</t>
  </si>
  <si>
    <t>Android操作系统/高清大屏/UHF超高频/条码扫描/识别速度快/精确高效</t>
  </si>
  <si>
    <t>纸质无源RFID标签</t>
  </si>
  <si>
    <t>普通资产上使用，如桌子、椅子等</t>
  </si>
  <si>
    <t>抗金属无源RFID标签</t>
  </si>
  <si>
    <t>金属类资产上使用</t>
  </si>
  <si>
    <t>资产盘点系统</t>
  </si>
  <si>
    <t>使用移动端对资产盘点计划进行盘点，可以通过扫码（一维码/二维码）盘点和RFID盘点等多种方式；支持可视化统计和资产点位示意分布，盘点数据汇总显示。</t>
  </si>
  <si>
    <t>六、实施部分</t>
  </si>
  <si>
    <t>项目实施指导</t>
  </si>
  <si>
    <t>负责项目现场指导安装、调试等工作</t>
  </si>
  <si>
    <t>子系统</t>
  </si>
  <si>
    <t>技术参数</t>
  </si>
  <si>
    <t>价格</t>
  </si>
  <si>
    <t>导航地图</t>
  </si>
  <si>
    <t>定位引擎</t>
  </si>
  <si>
    <t>导航系统</t>
  </si>
  <si>
    <t>运维工具</t>
  </si>
  <si>
    <t>SDK接口</t>
  </si>
  <si>
    <t>硬件规格</t>
  </si>
  <si>
    <t>功能特性</t>
  </si>
  <si>
    <t>1、一网多用，蓝牙信标为院内导航系统提供实时位置的定位，也同时为医院物联网提供定位应用；
2、具有自主开发能力和成熟的配套应用软件</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</si>
</sst>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_);[Red]\(&quot;$&quot;#,##0\)"/>
    <numFmt numFmtId="177" formatCode="[$$-409]#,##0.00_);\([$$-409]#,##0.00\)"/>
    <numFmt numFmtId="178" formatCode="0_);[Red]\(0\)"/>
    <numFmt numFmtId="179" formatCode="_ \¥* #,##0.00_ ;_ \¥* \-#,##0.00_ ;_ \¥* &quot;-&quot;??_ ;_ @_ "/>
    <numFmt numFmtId="180" formatCode="0_ "/>
    <numFmt numFmtId="181" formatCode="0.00_ "/>
    <numFmt numFmtId="182" formatCode="_-* #,##0_-;\-* #,##0_-;_-* &quot;-&quot;_-;_-@_-"/>
    <numFmt numFmtId="183" formatCode="#,##0.00_);[Red]\(#,##0.00\)"/>
  </numFmts>
  <fonts count="62">
    <font>
      <sz val="11"/>
      <color theme="1"/>
      <name val="等线"/>
      <charset val="134"/>
      <scheme val="minor"/>
    </font>
    <font>
      <b/>
      <sz val="10.5"/>
      <color theme="1"/>
      <name val="宋体"/>
      <charset val="134"/>
    </font>
    <font>
      <b/>
      <sz val="12"/>
      <color theme="1"/>
      <name val="宋体"/>
      <charset val="134"/>
    </font>
    <font>
      <sz val="12"/>
      <color rgb="FF000000"/>
      <name val="宋体"/>
      <charset val="134"/>
    </font>
    <font>
      <sz val="12"/>
      <color theme="1"/>
      <name val="宋体"/>
      <charset val="134"/>
    </font>
    <font>
      <sz val="9"/>
      <color theme="1"/>
      <name val="等线"/>
      <charset val="134"/>
      <scheme val="minor"/>
    </font>
    <font>
      <sz val="9"/>
      <color theme="1"/>
      <name val="宋体"/>
      <charset val="134"/>
    </font>
    <font>
      <b/>
      <sz val="11"/>
      <color theme="1"/>
      <name val="宋体"/>
      <charset val="134"/>
    </font>
    <font>
      <b/>
      <sz val="9"/>
      <color theme="1"/>
      <name val="宋体"/>
      <charset val="134"/>
    </font>
    <font>
      <sz val="11"/>
      <color theme="1"/>
      <name val="宋体"/>
      <charset val="134"/>
    </font>
    <font>
      <sz val="9"/>
      <name val="宋体"/>
      <charset val="134"/>
    </font>
    <font>
      <sz val="9"/>
      <color rgb="FF0C0C0C"/>
      <name val="宋体"/>
      <charset val="134"/>
    </font>
    <font>
      <sz val="8"/>
      <color theme="1"/>
      <name val="宋体"/>
      <charset val="134"/>
    </font>
    <font>
      <u/>
      <sz val="11"/>
      <color rgb="FF0000FF"/>
      <name val="等线"/>
      <charset val="0"/>
      <scheme val="minor"/>
    </font>
    <font>
      <b/>
      <sz val="9"/>
      <name val="宋体"/>
      <charset val="134"/>
    </font>
    <font>
      <sz val="10"/>
      <name val="宋体"/>
      <charset val="134"/>
    </font>
    <font>
      <sz val="8"/>
      <name val="宋体"/>
      <charset val="134"/>
    </font>
    <font>
      <sz val="16"/>
      <color theme="1"/>
      <name val="宋体"/>
      <charset val="134"/>
    </font>
    <font>
      <b/>
      <sz val="14"/>
      <color theme="1"/>
      <name val="宋体"/>
      <charset val="134"/>
    </font>
    <font>
      <sz val="10"/>
      <color theme="1"/>
      <name val="宋体"/>
      <charset val="134"/>
    </font>
    <font>
      <sz val="9"/>
      <color indexed="8"/>
      <name val="宋体"/>
      <charset val="134"/>
    </font>
    <font>
      <b/>
      <sz val="10"/>
      <color theme="1"/>
      <name val="宋体"/>
      <charset val="134"/>
    </font>
    <font>
      <sz val="12"/>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800080"/>
      <name val="等线"/>
      <charset val="0"/>
      <scheme val="minor"/>
    </font>
    <font>
      <sz val="12"/>
      <name val="宋体"/>
      <charset val="134"/>
    </font>
    <font>
      <sz val="11"/>
      <color rgb="FFFF0000"/>
      <name val="等线"/>
      <charset val="0"/>
      <scheme val="minor"/>
    </font>
    <font>
      <b/>
      <sz val="11"/>
      <color theme="3"/>
      <name val="等线"/>
      <charset val="134"/>
      <scheme val="minor"/>
    </font>
    <font>
      <sz val="12"/>
      <name val="Times New Roman"/>
      <charset val="134"/>
    </font>
    <font>
      <b/>
      <sz val="18"/>
      <color theme="3"/>
      <name val="等线"/>
      <charset val="134"/>
      <scheme val="minor"/>
    </font>
    <font>
      <sz val="10"/>
      <name val="Arial"/>
      <charset val="134"/>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sz val="11"/>
      <color indexed="8"/>
      <name val="宋体"/>
      <charset val="134"/>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Times New Roman"/>
      <charset val="134"/>
    </font>
    <font>
      <sz val="11"/>
      <color indexed="9"/>
      <name val="宋体"/>
      <charset val="134"/>
    </font>
    <font>
      <sz val="10"/>
      <name val="Helv"/>
      <charset val="134"/>
    </font>
    <font>
      <b/>
      <sz val="13"/>
      <color indexed="54"/>
      <name val="宋体"/>
      <charset val="134"/>
    </font>
    <font>
      <sz val="10"/>
      <color theme="4"/>
      <name val="Arial"/>
      <charset val="134"/>
    </font>
    <font>
      <b/>
      <sz val="15"/>
      <color indexed="54"/>
      <name val="宋体"/>
      <charset val="134"/>
    </font>
    <font>
      <sz val="11"/>
      <color rgb="FF9C0006"/>
      <name val="等线"/>
      <charset val="134"/>
      <scheme val="minor"/>
    </font>
    <font>
      <sz val="11"/>
      <color rgb="FF006100"/>
      <name val="等线"/>
      <charset val="134"/>
      <scheme val="minor"/>
    </font>
    <font>
      <sz val="11"/>
      <color indexed="8"/>
      <name val="等线"/>
      <charset val="134"/>
      <scheme val="minor"/>
    </font>
    <font>
      <sz val="11"/>
      <color theme="1"/>
      <name val="Tahoma"/>
      <charset val="134"/>
    </font>
    <font>
      <u/>
      <sz val="12"/>
      <color indexed="4"/>
      <name val="宋体"/>
      <charset val="134"/>
    </font>
    <font>
      <u/>
      <sz val="12"/>
      <color indexed="12"/>
      <name val="宋体"/>
      <charset val="134"/>
    </font>
    <font>
      <u/>
      <sz val="11"/>
      <color rgb="FF0000FF"/>
      <name val="等线"/>
      <charset val="134"/>
      <scheme val="minor"/>
    </font>
    <font>
      <b/>
      <sz val="11"/>
      <color theme="1" tint="0.349986266670736"/>
      <name val="等线"/>
      <charset val="134"/>
      <scheme val="minor"/>
    </font>
    <font>
      <sz val="10"/>
      <name val="Geneva"/>
      <charset val="134"/>
    </font>
    <font>
      <sz val="9"/>
      <name val="Calibri"/>
      <charset val="134"/>
    </font>
    <font>
      <sz val="9"/>
      <color theme="1"/>
      <name val="Calibri"/>
      <charset val="134"/>
    </font>
  </fonts>
  <fills count="40">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62"/>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9"/>
        <bgColor indexed="64"/>
      </patternFill>
    </fill>
    <fill>
      <patternFill patternType="solid">
        <fgColor indexed="31"/>
        <bgColor indexed="64"/>
      </patternFill>
    </fill>
    <fill>
      <patternFill patternType="solid">
        <fgColor indexed="43"/>
        <bgColor indexed="64"/>
      </patternFill>
    </fill>
    <fill>
      <patternFill patternType="solid">
        <fgColor indexed="47"/>
        <bgColor indexed="64"/>
      </patternFill>
    </fill>
  </fills>
  <borders count="2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top style="hair">
        <color auto="1"/>
      </top>
      <bottom style="hair">
        <color auto="1"/>
      </bottom>
      <diagonal/>
    </border>
    <border>
      <left style="dashed">
        <color auto="1"/>
      </left>
      <right style="dashed">
        <color auto="1"/>
      </right>
      <top style="dotted">
        <color auto="1"/>
      </top>
      <bottom style="dotted">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44"/>
      </bottom>
      <diagonal/>
    </border>
    <border>
      <left/>
      <right/>
      <top/>
      <bottom style="thick">
        <color indexed="49"/>
      </bottom>
      <diagonal/>
    </border>
  </borders>
  <cellStyleXfs count="34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0" borderId="0">
      <alignment vertical="center"/>
    </xf>
    <xf numFmtId="0" fontId="22" fillId="0" borderId="0">
      <alignment vertical="center"/>
    </xf>
    <xf numFmtId="0" fontId="0" fillId="0" borderId="0"/>
    <xf numFmtId="0" fontId="23" fillId="3" borderId="0" applyNumberFormat="0" applyBorder="0" applyAlignment="0" applyProtection="0">
      <alignment vertical="center"/>
    </xf>
    <xf numFmtId="0" fontId="24" fillId="4" borderId="1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5" fillId="0" borderId="0">
      <alignment vertical="center"/>
    </xf>
    <xf numFmtId="0" fontId="22" fillId="0" borderId="0">
      <alignment vertical="center"/>
    </xf>
    <xf numFmtId="43" fontId="0" fillId="0" borderId="0" applyFont="0" applyFill="0" applyBorder="0" applyAlignment="0" applyProtection="0">
      <alignment vertical="center"/>
    </xf>
    <xf numFmtId="0" fontId="0" fillId="0" borderId="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14" applyNumberFormat="0" applyFont="0" applyAlignment="0" applyProtection="0">
      <alignment vertical="center"/>
    </xf>
    <xf numFmtId="0" fontId="28" fillId="0" borderId="0">
      <alignment vertical="center"/>
    </xf>
    <xf numFmtId="0" fontId="26" fillId="9" borderId="0" applyNumberFormat="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28" fillId="0" borderId="0">
      <alignment vertical="center"/>
    </xf>
    <xf numFmtId="0" fontId="0" fillId="0" borderId="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1" fillId="0" borderId="0"/>
    <xf numFmtId="0" fontId="32" fillId="0" borderId="0" applyNumberFormat="0" applyFill="0" applyBorder="0" applyAlignment="0" applyProtection="0">
      <alignment vertical="center"/>
    </xf>
    <xf numFmtId="0" fontId="33" fillId="0" borderId="0">
      <alignment vertical="center"/>
    </xf>
    <xf numFmtId="0" fontId="28" fillId="0" borderId="0">
      <alignment vertical="center"/>
    </xf>
    <xf numFmtId="0" fontId="28" fillId="0" borderId="0" applyProtection="0">
      <alignment vertical="center"/>
    </xf>
    <xf numFmtId="0" fontId="34" fillId="0" borderId="0" applyNumberFormat="0" applyFill="0" applyBorder="0" applyAlignment="0" applyProtection="0">
      <alignment vertical="center"/>
    </xf>
    <xf numFmtId="9" fontId="33" fillId="0" borderId="0" applyFont="0" applyFill="0" applyBorder="0" applyAlignment="0" applyProtection="0"/>
    <xf numFmtId="0" fontId="35" fillId="0" borderId="15" applyNumberFormat="0" applyFill="0" applyAlignment="0" applyProtection="0">
      <alignment vertical="center"/>
    </xf>
    <xf numFmtId="0" fontId="0" fillId="0" borderId="0">
      <alignment vertical="center"/>
    </xf>
    <xf numFmtId="0" fontId="28" fillId="0" borderId="0"/>
    <xf numFmtId="0" fontId="36" fillId="0" borderId="15" applyNumberFormat="0" applyFill="0" applyAlignment="0" applyProtection="0">
      <alignment vertical="center"/>
    </xf>
    <xf numFmtId="0" fontId="26" fillId="10" borderId="0" applyNumberFormat="0" applyBorder="0" applyAlignment="0" applyProtection="0">
      <alignment vertical="center"/>
    </xf>
    <xf numFmtId="42" fontId="0" fillId="0" borderId="0" applyFont="0" applyFill="0" applyBorder="0" applyAlignment="0" applyProtection="0">
      <alignment vertical="center"/>
    </xf>
    <xf numFmtId="0" fontId="30" fillId="0" borderId="16" applyNumberFormat="0" applyFill="0" applyAlignment="0" applyProtection="0">
      <alignment vertical="center"/>
    </xf>
    <xf numFmtId="0" fontId="26" fillId="11" borderId="0" applyNumberFormat="0" applyBorder="0" applyAlignment="0" applyProtection="0">
      <alignment vertical="center"/>
    </xf>
    <xf numFmtId="0" fontId="37" fillId="12" borderId="17" applyNumberFormat="0" applyAlignment="0" applyProtection="0">
      <alignment vertical="center"/>
    </xf>
    <xf numFmtId="0" fontId="22" fillId="0" borderId="0">
      <alignment vertical="center"/>
    </xf>
    <xf numFmtId="0" fontId="38" fillId="0" borderId="0"/>
    <xf numFmtId="0" fontId="39" fillId="12" borderId="13" applyNumberFormat="0" applyAlignment="0" applyProtection="0">
      <alignment vertical="center"/>
    </xf>
    <xf numFmtId="0" fontId="0" fillId="0" borderId="0"/>
    <xf numFmtId="0" fontId="40" fillId="13" borderId="18" applyNumberFormat="0" applyAlignment="0" applyProtection="0">
      <alignment vertical="center"/>
    </xf>
    <xf numFmtId="0" fontId="0" fillId="0" borderId="0">
      <alignment vertical="center"/>
    </xf>
    <xf numFmtId="0" fontId="23" fillId="14" borderId="0" applyNumberFormat="0" applyBorder="0" applyAlignment="0" applyProtection="0">
      <alignment vertical="center"/>
    </xf>
    <xf numFmtId="0" fontId="31" fillId="0" borderId="0"/>
    <xf numFmtId="0" fontId="28" fillId="0" borderId="0"/>
    <xf numFmtId="0" fontId="26" fillId="15" borderId="0" applyNumberFormat="0" applyBorder="0" applyAlignment="0" applyProtection="0">
      <alignment vertical="center"/>
    </xf>
    <xf numFmtId="0" fontId="38" fillId="16" borderId="0" applyNumberFormat="0" applyBorder="0" applyAlignment="0" applyProtection="0">
      <alignment vertical="center"/>
    </xf>
    <xf numFmtId="0" fontId="41" fillId="0" borderId="19" applyNumberFormat="0" applyFill="0" applyAlignment="0" applyProtection="0">
      <alignment vertical="center"/>
    </xf>
    <xf numFmtId="0" fontId="42" fillId="0" borderId="20"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45" fillId="0" borderId="0" applyNumberFormat="0" applyFill="0" applyBorder="0" applyProtection="0">
      <alignment vertical="top" wrapText="1"/>
    </xf>
    <xf numFmtId="0" fontId="23" fillId="19" borderId="0" applyNumberFormat="0" applyBorder="0" applyAlignment="0" applyProtection="0">
      <alignment vertical="center"/>
    </xf>
    <xf numFmtId="43" fontId="0" fillId="0" borderId="0" applyFont="0" applyFill="0" applyBorder="0" applyAlignment="0" applyProtection="0">
      <alignment vertical="center"/>
    </xf>
    <xf numFmtId="0" fontId="28" fillId="0" borderId="0"/>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38" fillId="0" borderId="0" applyProtection="0">
      <alignment vertical="center"/>
    </xf>
    <xf numFmtId="0" fontId="26" fillId="25" borderId="0" applyNumberFormat="0" applyBorder="0" applyAlignment="0" applyProtection="0">
      <alignment vertical="center"/>
    </xf>
    <xf numFmtId="0" fontId="28" fillId="0" borderId="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46" fillId="33" borderId="0" applyNumberFormat="0" applyBorder="0" applyAlignment="0" applyProtection="0">
      <alignment vertical="center"/>
    </xf>
    <xf numFmtId="0" fontId="23" fillId="34" borderId="0" applyNumberFormat="0" applyBorder="0" applyAlignment="0" applyProtection="0">
      <alignment vertical="center"/>
    </xf>
    <xf numFmtId="0" fontId="26" fillId="3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47" fillId="0" borderId="0"/>
    <xf numFmtId="0" fontId="0" fillId="0" borderId="0">
      <alignment vertical="center"/>
    </xf>
    <xf numFmtId="0" fontId="0" fillId="0" borderId="0">
      <alignment vertical="center"/>
    </xf>
    <xf numFmtId="0" fontId="38" fillId="0" borderId="0"/>
    <xf numFmtId="0" fontId="28" fillId="0" borderId="0"/>
    <xf numFmtId="0" fontId="28" fillId="0" borderId="0"/>
    <xf numFmtId="0" fontId="28" fillId="0" borderId="0"/>
    <xf numFmtId="0" fontId="28" fillId="0" borderId="0">
      <alignment vertical="center"/>
    </xf>
    <xf numFmtId="0" fontId="48" fillId="0" borderId="21" applyNumberFormat="0" applyFill="0" applyAlignment="0" applyProtection="0">
      <alignment vertical="center"/>
    </xf>
    <xf numFmtId="0" fontId="28" fillId="0" borderId="0"/>
    <xf numFmtId="0" fontId="28" fillId="0" borderId="0"/>
    <xf numFmtId="0" fontId="31" fillId="0" borderId="0" applyProtection="0"/>
    <xf numFmtId="0" fontId="28" fillId="0" borderId="0"/>
    <xf numFmtId="0" fontId="49" fillId="0" borderId="0"/>
    <xf numFmtId="0" fontId="28" fillId="0" borderId="0"/>
    <xf numFmtId="0" fontId="28" fillId="0" borderId="0">
      <alignment vertical="center"/>
    </xf>
    <xf numFmtId="0" fontId="46" fillId="36" borderId="0" applyNumberFormat="0" applyBorder="0" applyAlignment="0" applyProtection="0">
      <alignment vertical="center"/>
    </xf>
    <xf numFmtId="0" fontId="28" fillId="0" borderId="0"/>
    <xf numFmtId="0" fontId="0" fillId="0" borderId="0"/>
    <xf numFmtId="0" fontId="0" fillId="0" borderId="0">
      <alignment vertical="center"/>
    </xf>
    <xf numFmtId="0" fontId="38" fillId="37" borderId="0" applyNumberFormat="0" applyBorder="0" applyAlignment="0" applyProtection="0">
      <alignment vertical="center"/>
    </xf>
    <xf numFmtId="0" fontId="28" fillId="0" borderId="0"/>
    <xf numFmtId="0" fontId="38" fillId="38" borderId="0" applyNumberFormat="0" applyBorder="0" applyAlignment="0" applyProtection="0">
      <alignment vertical="center"/>
    </xf>
    <xf numFmtId="44" fontId="0" fillId="0" borderId="0" applyFont="0" applyFill="0" applyBorder="0" applyAlignment="0" applyProtection="0">
      <alignment vertical="center"/>
    </xf>
    <xf numFmtId="0" fontId="28" fillId="0" borderId="0"/>
    <xf numFmtId="0" fontId="46" fillId="39" borderId="0" applyNumberFormat="0" applyBorder="0" applyAlignment="0" applyProtection="0">
      <alignment vertical="center"/>
    </xf>
    <xf numFmtId="43" fontId="33" fillId="0" borderId="0" applyFont="0" applyFill="0" applyBorder="0" applyAlignment="0" applyProtection="0"/>
    <xf numFmtId="0" fontId="28" fillId="0" borderId="0"/>
    <xf numFmtId="0" fontId="28" fillId="0" borderId="0" applyNumberFormat="0" applyBorder="0" applyProtection="0"/>
    <xf numFmtId="0" fontId="5" fillId="0" borderId="0"/>
    <xf numFmtId="0" fontId="28" fillId="0" borderId="0">
      <alignment vertical="center"/>
    </xf>
    <xf numFmtId="0" fontId="28" fillId="0" borderId="0">
      <alignment vertical="center"/>
    </xf>
    <xf numFmtId="0" fontId="28" fillId="0" borderId="0">
      <alignment vertical="center"/>
    </xf>
    <xf numFmtId="0" fontId="28" fillId="0" borderId="0" applyProtection="0"/>
    <xf numFmtId="0" fontId="47" fillId="0" borderId="0"/>
    <xf numFmtId="0" fontId="49" fillId="0" borderId="0"/>
    <xf numFmtId="0" fontId="33"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28" fillId="0" borderId="0"/>
    <xf numFmtId="0" fontId="22" fillId="0" borderId="0">
      <alignment vertical="center"/>
    </xf>
    <xf numFmtId="0" fontId="38" fillId="0" borderId="0">
      <alignment vertical="center"/>
    </xf>
    <xf numFmtId="0" fontId="50" fillId="0" borderId="22" applyNumberFormat="0" applyFill="0" applyAlignment="0" applyProtection="0">
      <alignment vertical="center"/>
    </xf>
    <xf numFmtId="0" fontId="51" fillId="6" borderId="0" applyNumberFormat="0" applyBorder="0" applyAlignment="0" applyProtection="0">
      <alignment vertical="center"/>
    </xf>
    <xf numFmtId="0" fontId="0" fillId="0" borderId="0">
      <alignment vertical="center"/>
    </xf>
    <xf numFmtId="0" fontId="0" fillId="0" borderId="0">
      <alignment vertical="center"/>
    </xf>
    <xf numFmtId="0" fontId="45" fillId="0" borderId="0" applyNumberFormat="0" applyFill="0" applyBorder="0" applyProtection="0">
      <alignment vertical="top" wrapText="1"/>
    </xf>
    <xf numFmtId="0" fontId="28" fillId="0" borderId="0"/>
    <xf numFmtId="0" fontId="20" fillId="0" borderId="0"/>
    <xf numFmtId="0" fontId="0" fillId="0" borderId="0">
      <alignment vertical="center"/>
    </xf>
    <xf numFmtId="0" fontId="0" fillId="0" borderId="0"/>
    <xf numFmtId="0" fontId="28"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xf numFmtId="0" fontId="28" fillId="0" borderId="0"/>
    <xf numFmtId="0" fontId="28" fillId="0" borderId="0"/>
    <xf numFmtId="0" fontId="28" fillId="0" borderId="0"/>
    <xf numFmtId="177" fontId="0" fillId="0" borderId="0">
      <alignment vertical="center"/>
    </xf>
    <xf numFmtId="0" fontId="0" fillId="0" borderId="0">
      <alignment vertical="center"/>
    </xf>
    <xf numFmtId="0" fontId="28" fillId="0" borderId="0"/>
    <xf numFmtId="0" fontId="28" fillId="0" borderId="0"/>
    <xf numFmtId="0" fontId="28" fillId="0" borderId="0"/>
    <xf numFmtId="0" fontId="0" fillId="0" borderId="0"/>
    <xf numFmtId="0" fontId="28" fillId="0" borderId="0"/>
    <xf numFmtId="0" fontId="0" fillId="0" borderId="0">
      <alignment vertical="center"/>
    </xf>
    <xf numFmtId="0" fontId="0" fillId="0" borderId="0"/>
    <xf numFmtId="0" fontId="52" fillId="17" borderId="0" applyNumberFormat="0" applyBorder="0" applyAlignment="0" applyProtection="0">
      <alignment vertical="center"/>
    </xf>
    <xf numFmtId="0" fontId="28" fillId="0" borderId="0"/>
    <xf numFmtId="0" fontId="0" fillId="0" borderId="0"/>
    <xf numFmtId="0" fontId="28" fillId="0" borderId="0">
      <alignment vertical="center"/>
    </xf>
    <xf numFmtId="0" fontId="28" fillId="0" borderId="0">
      <alignment vertical="center"/>
    </xf>
    <xf numFmtId="0" fontId="0" fillId="0" borderId="0"/>
    <xf numFmtId="0" fontId="0" fillId="0" borderId="0">
      <alignment vertical="center"/>
    </xf>
    <xf numFmtId="0" fontId="0" fillId="0" borderId="0"/>
    <xf numFmtId="0" fontId="53" fillId="0" borderId="0">
      <alignment vertical="center"/>
    </xf>
    <xf numFmtId="0" fontId="0" fillId="0" borderId="0">
      <alignment vertical="center"/>
    </xf>
    <xf numFmtId="0" fontId="0" fillId="0" borderId="0">
      <alignment vertical="center"/>
    </xf>
    <xf numFmtId="0" fontId="28" fillId="0" borderId="0"/>
    <xf numFmtId="0" fontId="0" fillId="0" borderId="0">
      <alignment vertical="center"/>
    </xf>
    <xf numFmtId="0" fontId="38" fillId="0" borderId="0"/>
    <xf numFmtId="0" fontId="0" fillId="0" borderId="0">
      <alignment vertical="center"/>
    </xf>
    <xf numFmtId="0" fontId="28" fillId="0" borderId="0"/>
    <xf numFmtId="0" fontId="38" fillId="0" borderId="0">
      <alignment vertical="center"/>
    </xf>
    <xf numFmtId="0" fontId="38" fillId="0" borderId="0" applyProtection="0">
      <alignment vertical="center"/>
    </xf>
    <xf numFmtId="0" fontId="28" fillId="0" borderId="0"/>
    <xf numFmtId="0" fontId="28" fillId="0" borderId="0"/>
    <xf numFmtId="0" fontId="31" fillId="0" borderId="0"/>
    <xf numFmtId="0" fontId="28" fillId="0" borderId="0"/>
    <xf numFmtId="0" fontId="28" fillId="0" borderId="0"/>
    <xf numFmtId="0" fontId="28" fillId="0" borderId="0"/>
    <xf numFmtId="0" fontId="28" fillId="0" borderId="0"/>
    <xf numFmtId="0" fontId="28" fillId="0" borderId="0"/>
    <xf numFmtId="0" fontId="38" fillId="0" borderId="0">
      <alignment vertical="center"/>
    </xf>
    <xf numFmtId="0" fontId="28" fillId="0" borderId="0"/>
    <xf numFmtId="43" fontId="0" fillId="0" borderId="0" applyFont="0" applyFill="0" applyBorder="0" applyAlignment="0" applyProtection="0">
      <alignment vertical="center"/>
    </xf>
    <xf numFmtId="0" fontId="0" fillId="0" borderId="0"/>
    <xf numFmtId="0" fontId="28" fillId="0" borderId="0"/>
    <xf numFmtId="43" fontId="0" fillId="0" borderId="0" applyFont="0" applyFill="0" applyBorder="0" applyAlignment="0" applyProtection="0">
      <alignment vertical="center"/>
    </xf>
    <xf numFmtId="0" fontId="28" fillId="0" borderId="0"/>
    <xf numFmtId="0" fontId="28" fillId="0" borderId="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28" fillId="0" borderId="0" applyProtection="0"/>
    <xf numFmtId="0" fontId="28" fillId="0" borderId="0"/>
    <xf numFmtId="0" fontId="38" fillId="0" borderId="0">
      <alignment vertical="center"/>
    </xf>
    <xf numFmtId="0" fontId="22" fillId="0" borderId="0">
      <alignment vertical="center"/>
    </xf>
    <xf numFmtId="0" fontId="22" fillId="0" borderId="0">
      <alignment vertical="center"/>
    </xf>
    <xf numFmtId="0" fontId="28" fillId="0" borderId="0"/>
    <xf numFmtId="0" fontId="0" fillId="0" borderId="0">
      <alignment vertical="center"/>
    </xf>
    <xf numFmtId="0" fontId="0" fillId="0" borderId="0">
      <alignment vertical="center"/>
    </xf>
    <xf numFmtId="0" fontId="45" fillId="0" borderId="0" applyNumberFormat="0" applyFill="0" applyBorder="0" applyProtection="0">
      <alignment vertical="top" wrapText="1"/>
    </xf>
    <xf numFmtId="0" fontId="22" fillId="0" borderId="0">
      <alignment vertical="center"/>
    </xf>
    <xf numFmtId="0" fontId="22"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xf numFmtId="0" fontId="22" fillId="0" borderId="0">
      <alignment vertical="center"/>
    </xf>
    <xf numFmtId="0" fontId="0" fillId="0" borderId="0">
      <alignment vertical="center"/>
    </xf>
    <xf numFmtId="0" fontId="28" fillId="0" borderId="0"/>
    <xf numFmtId="0" fontId="22" fillId="0" borderId="0">
      <alignment vertical="center"/>
    </xf>
    <xf numFmtId="0" fontId="38" fillId="0" borderId="0">
      <alignment vertical="center"/>
    </xf>
    <xf numFmtId="0" fontId="38" fillId="0" borderId="0">
      <alignment vertical="center"/>
    </xf>
    <xf numFmtId="0" fontId="28" fillId="0" borderId="0">
      <alignment vertical="center"/>
    </xf>
    <xf numFmtId="0" fontId="28" fillId="0" borderId="0"/>
    <xf numFmtId="0" fontId="38" fillId="0" borderId="0">
      <alignment vertical="center"/>
    </xf>
    <xf numFmtId="0" fontId="28" fillId="0" borderId="0"/>
    <xf numFmtId="0" fontId="38" fillId="0" borderId="0">
      <alignment vertical="center"/>
    </xf>
    <xf numFmtId="0" fontId="28" fillId="0" borderId="0">
      <alignment vertical="center"/>
    </xf>
    <xf numFmtId="0" fontId="28" fillId="0" borderId="0"/>
    <xf numFmtId="0" fontId="28" fillId="0" borderId="0"/>
    <xf numFmtId="0" fontId="28" fillId="0" borderId="0"/>
    <xf numFmtId="0" fontId="28" fillId="0" borderId="0">
      <alignment vertical="center"/>
    </xf>
    <xf numFmtId="0" fontId="0" fillId="0" borderId="0">
      <alignment vertical="center"/>
    </xf>
    <xf numFmtId="0" fontId="28" fillId="0" borderId="0"/>
    <xf numFmtId="0" fontId="28" fillId="0" borderId="0">
      <alignment vertical="center"/>
    </xf>
    <xf numFmtId="177" fontId="28" fillId="0" borderId="0"/>
    <xf numFmtId="0" fontId="28" fillId="0" borderId="0"/>
    <xf numFmtId="177" fontId="28" fillId="0" borderId="0"/>
    <xf numFmtId="0" fontId="28" fillId="0" borderId="0"/>
    <xf numFmtId="0" fontId="0" fillId="0" borderId="0"/>
    <xf numFmtId="0" fontId="28" fillId="0" borderId="0"/>
    <xf numFmtId="0" fontId="0" fillId="0" borderId="0">
      <alignment vertical="center"/>
    </xf>
    <xf numFmtId="0" fontId="38" fillId="0" borderId="0"/>
    <xf numFmtId="0" fontId="38" fillId="0" borderId="0"/>
    <xf numFmtId="0" fontId="22" fillId="0" borderId="0">
      <alignment vertical="center"/>
    </xf>
    <xf numFmtId="0" fontId="38" fillId="0" borderId="0"/>
    <xf numFmtId="0" fontId="22" fillId="0" borderId="0">
      <alignment vertical="center"/>
    </xf>
    <xf numFmtId="0" fontId="38" fillId="0" borderId="0"/>
    <xf numFmtId="0" fontId="22" fillId="0" borderId="0">
      <alignment vertical="center"/>
    </xf>
    <xf numFmtId="0" fontId="38" fillId="0" borderId="0"/>
    <xf numFmtId="0" fontId="28" fillId="0" borderId="0">
      <alignment vertical="center"/>
    </xf>
    <xf numFmtId="0" fontId="28" fillId="0" borderId="0"/>
    <xf numFmtId="176" fontId="33" fillId="0" borderId="0" applyFont="0" applyFill="0" applyBorder="0" applyAlignment="0" applyProtection="0"/>
    <xf numFmtId="0" fontId="28" fillId="0" borderId="0"/>
    <xf numFmtId="0" fontId="28" fillId="0" borderId="0">
      <alignment vertical="center"/>
    </xf>
    <xf numFmtId="0" fontId="28" fillId="0" borderId="0"/>
    <xf numFmtId="0" fontId="28" fillId="0" borderId="0"/>
    <xf numFmtId="0" fontId="0"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0" fillId="0" borderId="0"/>
    <xf numFmtId="0" fontId="54" fillId="0" borderId="0"/>
    <xf numFmtId="0" fontId="0" fillId="0" borderId="0">
      <alignment vertical="center"/>
    </xf>
    <xf numFmtId="0" fontId="0" fillId="0" borderId="0">
      <alignment vertical="center"/>
    </xf>
    <xf numFmtId="0" fontId="3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8" fillId="0" borderId="0">
      <alignment vertical="center"/>
    </xf>
    <xf numFmtId="0" fontId="28" fillId="0" borderId="0" applyProtection="0"/>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0" fillId="0" borderId="0">
      <alignment vertical="center"/>
    </xf>
    <xf numFmtId="0" fontId="28" fillId="0" borderId="0">
      <alignment vertical="center"/>
    </xf>
    <xf numFmtId="0" fontId="0" fillId="0" borderId="0"/>
    <xf numFmtId="0" fontId="28" fillId="0" borderId="0">
      <alignment vertical="center"/>
    </xf>
    <xf numFmtId="0" fontId="0" fillId="0" borderId="0">
      <alignment vertical="center"/>
    </xf>
    <xf numFmtId="0" fontId="0" fillId="0" borderId="0">
      <alignment vertical="center"/>
    </xf>
    <xf numFmtId="0" fontId="38" fillId="0" borderId="0"/>
    <xf numFmtId="0" fontId="54" fillId="0" borderId="0"/>
    <xf numFmtId="0" fontId="0" fillId="0" borderId="0">
      <alignment vertical="center"/>
    </xf>
    <xf numFmtId="0" fontId="33" fillId="0" borderId="0"/>
    <xf numFmtId="0" fontId="28" fillId="0" borderId="0"/>
    <xf numFmtId="0" fontId="38" fillId="0" borderId="0">
      <alignment vertical="center"/>
    </xf>
    <xf numFmtId="0" fontId="0" fillId="0" borderId="0">
      <alignment vertical="center"/>
    </xf>
    <xf numFmtId="0" fontId="28" fillId="0" borderId="0"/>
    <xf numFmtId="0" fontId="0" fillId="0" borderId="0"/>
    <xf numFmtId="0" fontId="28" fillId="0" borderId="0"/>
    <xf numFmtId="0" fontId="28" fillId="0" borderId="0"/>
    <xf numFmtId="0" fontId="28"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0" fillId="0" borderId="0"/>
    <xf numFmtId="0" fontId="28" fillId="0" borderId="0"/>
    <xf numFmtId="0" fontId="0" fillId="0" borderId="0"/>
    <xf numFmtId="0" fontId="0" fillId="0" borderId="0"/>
    <xf numFmtId="0" fontId="38" fillId="0" borderId="0">
      <alignment vertical="center"/>
    </xf>
    <xf numFmtId="0" fontId="45" fillId="0" borderId="0" applyNumberFormat="0" applyFill="0" applyBorder="0" applyProtection="0">
      <alignment vertical="top" wrapText="1"/>
    </xf>
    <xf numFmtId="0" fontId="0" fillId="0" borderId="0"/>
    <xf numFmtId="0" fontId="0" fillId="0" borderId="0"/>
    <xf numFmtId="0" fontId="28" fillId="0" borderId="0">
      <alignment vertical="center"/>
    </xf>
    <xf numFmtId="0" fontId="45" fillId="0" borderId="0" applyNumberFormat="0" applyFill="0" applyBorder="0" applyProtection="0">
      <alignment vertical="top" wrapText="1"/>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4" fontId="38" fillId="0" borderId="0" applyFont="0" applyFill="0" applyBorder="0" applyAlignment="0" applyProtection="0">
      <alignment vertical="center"/>
    </xf>
    <xf numFmtId="0" fontId="0"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44" fontId="0" fillId="0" borderId="0" applyFont="0" applyFill="0" applyBorder="0" applyAlignment="0" applyProtection="0">
      <alignment vertical="center"/>
    </xf>
    <xf numFmtId="0" fontId="45" fillId="0" borderId="0" applyNumberFormat="0" applyFill="0" applyBorder="0" applyProtection="0">
      <alignment vertical="top" wrapText="1"/>
    </xf>
    <xf numFmtId="0" fontId="28"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33" fillId="0" borderId="0"/>
    <xf numFmtId="0" fontId="55" fillId="0" borderId="0" applyNumberFormat="0" applyFill="0" applyBorder="0" applyAlignment="0" applyProtection="0">
      <alignment vertical="center"/>
    </xf>
    <xf numFmtId="0" fontId="56"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2" fillId="17" borderId="0" applyNumberFormat="0" applyBorder="0" applyAlignment="0" applyProtection="0">
      <alignment vertical="center"/>
    </xf>
    <xf numFmtId="44" fontId="0" fillId="0" borderId="0" applyFont="0" applyFill="0" applyBorder="0" applyAlignment="0" applyProtection="0">
      <alignment vertical="center"/>
    </xf>
    <xf numFmtId="179"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0" borderId="0" applyProtection="0">
      <alignment vertical="center"/>
    </xf>
    <xf numFmtId="0" fontId="38" fillId="0" borderId="0" applyProtection="0">
      <alignment vertical="center"/>
    </xf>
    <xf numFmtId="0" fontId="38" fillId="0" borderId="0" applyProtection="0">
      <alignment vertical="center"/>
    </xf>
    <xf numFmtId="0" fontId="58" fillId="0" borderId="0">
      <alignment horizontal="left" vertical="center"/>
    </xf>
    <xf numFmtId="0" fontId="31" fillId="0" borderId="0"/>
    <xf numFmtId="0" fontId="28" fillId="0" borderId="0"/>
    <xf numFmtId="0" fontId="59" fillId="0" borderId="0"/>
    <xf numFmtId="177" fontId="31" fillId="0" borderId="0"/>
  </cellStyleXfs>
  <cellXfs count="164">
    <xf numFmtId="0" fontId="0" fillId="0" borderId="0" xfId="0">
      <alignment vertical="center"/>
    </xf>
    <xf numFmtId="180" fontId="0" fillId="0" borderId="0" xfId="0" applyNumberForma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horizontal="justify" vertical="top" wrapText="1"/>
    </xf>
    <xf numFmtId="180" fontId="1" fillId="0" borderId="1" xfId="0" applyNumberFormat="1" applyFont="1" applyBorder="1" applyAlignment="1">
      <alignment horizontal="center" vertical="top" wrapText="1"/>
    </xf>
    <xf numFmtId="0" fontId="2" fillId="0" borderId="2" xfId="0" applyFont="1" applyBorder="1" applyAlignment="1">
      <alignment horizontal="center" vertical="top" wrapText="1"/>
    </xf>
    <xf numFmtId="0" fontId="3" fillId="0" borderId="2" xfId="0" applyFont="1" applyBorder="1" applyAlignment="1">
      <alignment horizontal="justify" vertical="top" wrapText="1"/>
    </xf>
    <xf numFmtId="0" fontId="3" fillId="0" borderId="2" xfId="0" applyFont="1" applyBorder="1" applyAlignment="1">
      <alignment horizontal="center" vertical="top" wrapText="1"/>
    </xf>
    <xf numFmtId="0" fontId="3" fillId="0" borderId="3" xfId="0" applyFont="1" applyBorder="1" applyAlignment="1">
      <alignment horizontal="justify" vertical="top" wrapText="1"/>
    </xf>
    <xf numFmtId="0" fontId="3" fillId="0" borderId="4" xfId="0" applyFont="1" applyBorder="1" applyAlignment="1">
      <alignment horizontal="center" vertical="top" wrapText="1"/>
    </xf>
    <xf numFmtId="180" fontId="3" fillId="0" borderId="4" xfId="0" applyNumberFormat="1" applyFont="1" applyBorder="1" applyAlignment="1">
      <alignment horizontal="center" vertical="top" wrapText="1"/>
    </xf>
    <xf numFmtId="0" fontId="3"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2" xfId="0" applyFont="1" applyBorder="1" applyAlignment="1">
      <alignment horizontal="justify" vertical="top" wrapText="1"/>
    </xf>
    <xf numFmtId="0" fontId="1" fillId="0" borderId="2" xfId="0" applyFont="1" applyBorder="1" applyAlignment="1">
      <alignment horizontal="justify" vertical="top" wrapText="1"/>
    </xf>
    <xf numFmtId="0" fontId="4" fillId="0" borderId="2" xfId="0" applyFont="1" applyBorder="1" applyAlignment="1">
      <alignment horizontal="justify" vertical="top" wrapText="1"/>
    </xf>
    <xf numFmtId="0" fontId="0"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vertical="center" wrapText="1"/>
    </xf>
    <xf numFmtId="0" fontId="7" fillId="0" borderId="0" xfId="0" applyFont="1" applyFill="1" applyAlignment="1">
      <alignment horizontal="left" vertical="center" wrapText="1"/>
    </xf>
    <xf numFmtId="0" fontId="8"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wrapText="1"/>
    </xf>
    <xf numFmtId="0" fontId="8" fillId="0" borderId="5" xfId="0" applyFont="1" applyBorder="1" applyAlignment="1">
      <alignment horizontal="left" vertical="center"/>
    </xf>
    <xf numFmtId="0" fontId="5" fillId="0" borderId="0" xfId="0" applyFont="1" applyFill="1" applyAlignment="1">
      <alignment vertical="center" wrapText="1"/>
    </xf>
    <xf numFmtId="0" fontId="9"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10" fillId="0" borderId="5" xfId="17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320" applyFont="1" applyFill="1" applyBorder="1" applyAlignment="1">
      <alignment horizontal="left" vertical="center" wrapText="1"/>
    </xf>
    <xf numFmtId="0" fontId="10" fillId="0" borderId="5" xfId="71" applyFont="1" applyFill="1" applyBorder="1" applyAlignment="1">
      <alignment horizontal="center" vertical="center" wrapText="1"/>
    </xf>
    <xf numFmtId="0" fontId="10" fillId="0" borderId="6" xfId="71" applyFont="1" applyFill="1" applyBorder="1" applyAlignment="1">
      <alignment horizontal="center" vertical="center" wrapText="1"/>
    </xf>
    <xf numFmtId="0" fontId="6" fillId="0" borderId="5" xfId="0" applyFont="1" applyFill="1" applyBorder="1" applyAlignment="1">
      <alignment wrapText="1"/>
    </xf>
    <xf numFmtId="0" fontId="10" fillId="0" borderId="5" xfId="280" applyFont="1" applyFill="1" applyBorder="1" applyAlignment="1">
      <alignment horizontal="center" vertical="center" wrapText="1"/>
    </xf>
    <xf numFmtId="0" fontId="10" fillId="0" borderId="6" xfId="71" applyNumberFormat="1" applyFont="1" applyFill="1" applyBorder="1" applyAlignment="1">
      <alignment horizontal="center" vertical="center" wrapText="1"/>
    </xf>
    <xf numFmtId="0" fontId="10" fillId="0" borderId="5" xfId="280" applyFont="1" applyFill="1" applyBorder="1" applyAlignment="1">
      <alignment wrapText="1"/>
    </xf>
    <xf numFmtId="0" fontId="10" fillId="0" borderId="5" xfId="143" applyFont="1" applyBorder="1" applyAlignment="1">
      <alignment horizontal="center" vertical="center" wrapText="1"/>
    </xf>
    <xf numFmtId="0" fontId="10" fillId="0" borderId="5" xfId="71" applyNumberFormat="1" applyFont="1" applyFill="1" applyBorder="1" applyAlignment="1">
      <alignment horizontal="center" vertical="center" wrapText="1"/>
    </xf>
    <xf numFmtId="0" fontId="10" fillId="0" borderId="5" xfId="143" applyFont="1" applyBorder="1" applyAlignment="1">
      <alignment wrapText="1"/>
    </xf>
    <xf numFmtId="0" fontId="10" fillId="0" borderId="6" xfId="0" applyFont="1" applyFill="1" applyBorder="1" applyAlignment="1">
      <alignment horizontal="center" vertical="center" wrapText="1"/>
    </xf>
    <xf numFmtId="181" fontId="10" fillId="0" borderId="5" xfId="0" applyNumberFormat="1" applyFont="1" applyFill="1" applyBorder="1" applyAlignment="1">
      <alignment horizontal="right" vertical="center" wrapText="1"/>
    </xf>
    <xf numFmtId="0" fontId="5" fillId="0" borderId="0" xfId="0" applyFont="1" applyFill="1" applyAlignment="1">
      <alignment vertical="center"/>
    </xf>
    <xf numFmtId="0" fontId="0" fillId="0" borderId="0" xfId="0" applyFont="1" applyFill="1" applyAlignment="1">
      <alignment vertical="center"/>
    </xf>
    <xf numFmtId="0" fontId="7" fillId="0" borderId="0" xfId="0" applyFont="1" applyFill="1" applyAlignment="1">
      <alignment horizontal="lef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5" fillId="0" borderId="5" xfId="0" applyFont="1" applyFill="1" applyBorder="1" applyAlignment="1">
      <alignment vertic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center" vertical="center"/>
    </xf>
    <xf numFmtId="0" fontId="10" fillId="0" borderId="7" xfId="159" applyNumberFormat="1" applyFont="1" applyFill="1" applyBorder="1" applyAlignment="1">
      <alignment horizontal="center" vertical="center"/>
    </xf>
    <xf numFmtId="0" fontId="10" fillId="0" borderId="8" xfId="159" applyFont="1" applyFill="1" applyBorder="1" applyAlignment="1">
      <alignment horizontal="center" vertical="center" wrapText="1"/>
    </xf>
    <xf numFmtId="0" fontId="11" fillId="0" borderId="5" xfId="233" applyFont="1" applyFill="1" applyBorder="1" applyAlignment="1">
      <alignment horizontal="center" vertical="center" wrapText="1"/>
    </xf>
    <xf numFmtId="0" fontId="11" fillId="0" borderId="5" xfId="233" applyFont="1" applyFill="1" applyBorder="1" applyAlignment="1">
      <alignment horizontal="left" vertical="center" wrapText="1"/>
    </xf>
    <xf numFmtId="0" fontId="11" fillId="0" borderId="5" xfId="233"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12" fillId="0" borderId="0" xfId="0" applyFont="1" applyFill="1" applyAlignment="1">
      <alignment horizontal="left" vertical="center" wrapText="1"/>
    </xf>
    <xf numFmtId="0" fontId="0" fillId="0" borderId="0" xfId="0" applyFont="1" applyFill="1" applyAlignment="1">
      <alignment horizontal="center" vertical="center" wrapText="1"/>
    </xf>
    <xf numFmtId="0" fontId="8" fillId="0" borderId="6" xfId="0" applyFont="1" applyFill="1" applyBorder="1" applyAlignment="1">
      <alignment horizontal="left" vertical="center"/>
    </xf>
    <xf numFmtId="0" fontId="8" fillId="0" borderId="9" xfId="0" applyFont="1" applyFill="1" applyBorder="1" applyAlignment="1">
      <alignment horizontal="left" vertical="center" wrapText="1"/>
    </xf>
    <xf numFmtId="0" fontId="8" fillId="0" borderId="9" xfId="0" applyFont="1" applyFill="1" applyBorder="1" applyAlignment="1">
      <alignment horizontal="left" vertical="center"/>
    </xf>
    <xf numFmtId="0" fontId="10" fillId="0" borderId="10" xfId="281" applyFont="1" applyBorder="1" applyAlignment="1">
      <alignment horizontal="center" vertical="center" wrapText="1"/>
    </xf>
    <xf numFmtId="0" fontId="10" fillId="0" borderId="5" xfId="281" applyFont="1" applyBorder="1" applyAlignment="1">
      <alignment horizontal="left" vertical="center" wrapText="1"/>
    </xf>
    <xf numFmtId="0" fontId="10" fillId="0" borderId="10" xfId="281" applyFont="1" applyBorder="1" applyAlignment="1">
      <alignment horizontal="center" vertical="center"/>
    </xf>
    <xf numFmtId="0" fontId="10" fillId="0" borderId="6" xfId="281" applyFont="1" applyBorder="1" applyAlignment="1">
      <alignment horizontal="center" vertical="center"/>
    </xf>
    <xf numFmtId="0" fontId="10" fillId="0" borderId="5" xfId="281" applyFont="1" applyBorder="1" applyAlignment="1">
      <alignment horizontal="center" vertical="center" wrapText="1"/>
    </xf>
    <xf numFmtId="0" fontId="10" fillId="0" borderId="5" xfId="281" applyFont="1" applyBorder="1" applyAlignment="1">
      <alignment horizontal="center" vertical="center"/>
    </xf>
    <xf numFmtId="0" fontId="10" fillId="0" borderId="5" xfId="168"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5" xfId="0" applyFont="1" applyFill="1" applyBorder="1" applyAlignment="1">
      <alignment horizontal="left" vertical="center" wrapText="1"/>
    </xf>
    <xf numFmtId="0" fontId="10" fillId="0" borderId="5" xfId="281" applyFont="1" applyFill="1" applyBorder="1" applyAlignment="1">
      <alignment horizontal="center" vertical="center" wrapText="1"/>
    </xf>
    <xf numFmtId="0" fontId="10" fillId="0" borderId="5" xfId="281" applyFont="1" applyFill="1" applyBorder="1" applyAlignment="1">
      <alignment horizontal="left" vertical="center" wrapText="1"/>
    </xf>
    <xf numFmtId="0" fontId="10" fillId="0" borderId="5" xfId="281" applyFont="1" applyFill="1" applyBorder="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6" fillId="0" borderId="5" xfId="129" applyFont="1" applyFill="1" applyBorder="1" applyAlignment="1">
      <alignment vertical="center" wrapText="1"/>
    </xf>
    <xf numFmtId="0" fontId="6" fillId="0" borderId="5" xfId="129" applyFont="1" applyFill="1" applyBorder="1" applyAlignment="1">
      <alignment horizontal="center" vertical="center"/>
    </xf>
    <xf numFmtId="0" fontId="10" fillId="0" borderId="6" xfId="129" applyFont="1" applyFill="1" applyBorder="1" applyAlignment="1">
      <alignment horizontal="center" vertical="center"/>
    </xf>
    <xf numFmtId="0" fontId="6" fillId="0" borderId="5" xfId="129" applyFont="1" applyFill="1" applyBorder="1" applyAlignment="1">
      <alignment horizontal="left" vertical="center" wrapText="1"/>
    </xf>
    <xf numFmtId="0" fontId="10" fillId="0" borderId="5" xfId="38" applyNumberFormat="1" applyFont="1" applyFill="1" applyBorder="1" applyAlignment="1">
      <alignment horizontal="center" vertical="center"/>
    </xf>
    <xf numFmtId="0" fontId="10" fillId="0" borderId="6" xfId="38" applyNumberFormat="1" applyFont="1" applyFill="1" applyBorder="1" applyAlignment="1">
      <alignment horizontal="center" vertical="center"/>
    </xf>
    <xf numFmtId="0" fontId="13" fillId="0" borderId="0" xfId="17" applyFill="1" applyAlignment="1">
      <alignment horizontal="left" vertical="center" wrapText="1"/>
    </xf>
    <xf numFmtId="0" fontId="10" fillId="0" borderId="5" xfId="129" applyFont="1" applyFill="1" applyBorder="1" applyAlignment="1">
      <alignment horizontal="center" vertical="center"/>
    </xf>
    <xf numFmtId="0" fontId="10" fillId="0" borderId="5" xfId="175" applyNumberFormat="1" applyFont="1" applyFill="1" applyBorder="1" applyAlignment="1">
      <alignment horizontal="left" vertical="center" wrapText="1"/>
    </xf>
    <xf numFmtId="0" fontId="6" fillId="0" borderId="5" xfId="129" applyFont="1" applyFill="1" applyBorder="1" applyAlignment="1">
      <alignment horizontal="center" vertical="center" wrapText="1"/>
    </xf>
    <xf numFmtId="178" fontId="10" fillId="0" borderId="5" xfId="38" applyNumberFormat="1" applyFont="1" applyFill="1" applyBorder="1" applyAlignment="1">
      <alignment horizontal="center" vertical="center"/>
    </xf>
    <xf numFmtId="178" fontId="10" fillId="0" borderId="5" xfId="38" applyNumberFormat="1" applyFont="1" applyFill="1" applyBorder="1" applyAlignment="1">
      <alignment horizontal="center" vertical="center" wrapText="1"/>
    </xf>
    <xf numFmtId="178" fontId="10" fillId="0" borderId="5" xfId="38" applyNumberFormat="1" applyFont="1" applyFill="1" applyBorder="1" applyAlignment="1">
      <alignment horizontal="left" vertical="center" wrapText="1"/>
    </xf>
    <xf numFmtId="0" fontId="10" fillId="0" borderId="5" xfId="129"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0" fillId="0" borderId="0" xfId="0" applyFill="1" applyAlignment="1">
      <alignment vertical="center"/>
    </xf>
    <xf numFmtId="0" fontId="0" fillId="0" borderId="0" xfId="0" applyFill="1" applyAlignment="1">
      <alignment vertical="center" wrapText="1"/>
    </xf>
    <xf numFmtId="0" fontId="14" fillId="0" borderId="5" xfId="171" applyNumberFormat="1" applyFont="1" applyFill="1" applyBorder="1" applyAlignment="1">
      <alignment horizontal="center" vertical="center"/>
    </xf>
    <xf numFmtId="0" fontId="14" fillId="0" borderId="5" xfId="171" applyNumberFormat="1" applyFont="1" applyFill="1" applyBorder="1" applyAlignment="1">
      <alignment horizontal="center" vertical="center" wrapText="1"/>
    </xf>
    <xf numFmtId="0" fontId="15" fillId="0" borderId="5" xfId="210" applyNumberFormat="1" applyFont="1" applyFill="1" applyBorder="1" applyAlignment="1">
      <alignment horizontal="center" vertical="center" wrapText="1"/>
    </xf>
    <xf numFmtId="0" fontId="15" fillId="0" borderId="5" xfId="246" applyFont="1" applyFill="1" applyBorder="1" applyAlignment="1">
      <alignment horizontal="left" vertical="center" wrapText="1"/>
    </xf>
    <xf numFmtId="0" fontId="16" fillId="0" borderId="5" xfId="321" applyNumberFormat="1" applyFont="1" applyFill="1" applyBorder="1" applyAlignment="1">
      <alignment horizontal="left" vertical="center" wrapText="1"/>
    </xf>
    <xf numFmtId="0" fontId="15" fillId="0" borderId="5" xfId="33" applyNumberFormat="1" applyFont="1" applyFill="1" applyBorder="1" applyAlignment="1">
      <alignment horizontal="center" vertical="center" wrapText="1"/>
    </xf>
    <xf numFmtId="0" fontId="0" fillId="0" borderId="5" xfId="0" applyFill="1" applyBorder="1" applyAlignment="1">
      <alignment vertical="center"/>
    </xf>
    <xf numFmtId="182" fontId="14" fillId="0" borderId="5" xfId="69" applyNumberFormat="1" applyFont="1" applyFill="1" applyBorder="1" applyAlignment="1">
      <alignment horizontal="center" vertical="center"/>
    </xf>
    <xf numFmtId="0" fontId="17"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horizontal="center" vertical="center" wrapText="1"/>
    </xf>
    <xf numFmtId="0" fontId="8" fillId="0" borderId="6" xfId="0" applyFont="1" applyFill="1" applyBorder="1" applyAlignment="1">
      <alignment horizontal="left" vertical="center" wrapText="1"/>
    </xf>
    <xf numFmtId="0" fontId="8" fillId="0" borderId="11" xfId="0" applyFont="1" applyFill="1" applyBorder="1" applyAlignment="1">
      <alignment horizontal="left" vertical="center"/>
    </xf>
    <xf numFmtId="0" fontId="10" fillId="0" borderId="5" xfId="0" applyFont="1" applyFill="1" applyBorder="1" applyAlignment="1">
      <alignment horizontal="center" vertical="center"/>
    </xf>
    <xf numFmtId="0" fontId="19" fillId="0" borderId="0" xfId="0" applyFont="1" applyAlignment="1">
      <alignment vertical="center"/>
    </xf>
    <xf numFmtId="0" fontId="5" fillId="0" borderId="0" xfId="0" applyFont="1" applyAlignment="1">
      <alignment vertical="center"/>
    </xf>
    <xf numFmtId="0" fontId="8" fillId="0" borderId="0" xfId="0" applyFont="1" applyAlignment="1">
      <alignment horizontal="center" vertical="center"/>
    </xf>
    <xf numFmtId="0" fontId="0" fillId="0" borderId="0" xfId="0" applyAlignment="1">
      <alignment vertical="center"/>
    </xf>
    <xf numFmtId="0" fontId="7" fillId="0" borderId="12" xfId="0" applyFont="1" applyBorder="1" applyAlignment="1">
      <alignment horizontal="left" vertical="center"/>
    </xf>
    <xf numFmtId="0" fontId="7" fillId="0" borderId="12" xfId="0" applyFont="1" applyBorder="1" applyAlignment="1">
      <alignment vertical="center"/>
    </xf>
    <xf numFmtId="0" fontId="8" fillId="0" borderId="5" xfId="0" applyFont="1" applyBorder="1" applyAlignment="1">
      <alignment horizontal="center" vertical="center"/>
    </xf>
    <xf numFmtId="0" fontId="6" fillId="2" borderId="5" xfId="103" applyFont="1" applyFill="1" applyBorder="1" applyAlignment="1">
      <alignment horizontal="center" vertical="center"/>
    </xf>
    <xf numFmtId="0" fontId="6" fillId="0" borderId="5" xfId="0" applyFont="1" applyBorder="1" applyAlignment="1">
      <alignment horizontal="left" vertical="center"/>
    </xf>
    <xf numFmtId="0" fontId="5" fillId="0" borderId="5" xfId="0" applyFont="1" applyBorder="1" applyAlignment="1">
      <alignment vertical="center"/>
    </xf>
    <xf numFmtId="0" fontId="0" fillId="0" borderId="0" xfId="0" applyAlignment="1">
      <alignment horizontal="left" vertical="center"/>
    </xf>
    <xf numFmtId="0" fontId="20" fillId="2" borderId="5" xfId="5" applyFont="1" applyFill="1" applyBorder="1" applyAlignment="1">
      <alignment horizontal="left" vertical="center"/>
    </xf>
    <xf numFmtId="0" fontId="20" fillId="2" borderId="5" xfId="5" applyFont="1" applyFill="1" applyBorder="1" applyAlignment="1">
      <alignment horizontal="left" vertical="center" wrapText="1"/>
    </xf>
    <xf numFmtId="0" fontId="5" fillId="0" borderId="0" xfId="0" applyFont="1" applyAlignment="1">
      <alignment horizontal="left" vertical="center"/>
    </xf>
    <xf numFmtId="0" fontId="7" fillId="0" borderId="12" xfId="0" applyFont="1" applyBorder="1" applyAlignment="1">
      <alignment horizontal="left" vertical="center" wrapText="1"/>
    </xf>
    <xf numFmtId="0" fontId="10" fillId="0" borderId="5" xfId="103" applyFont="1" applyFill="1" applyBorder="1" applyAlignment="1">
      <alignment horizontal="center" vertical="center"/>
    </xf>
    <xf numFmtId="0" fontId="5"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19" fillId="0" borderId="0" xfId="0" applyFont="1" applyAlignment="1">
      <alignment vertical="center" wrapText="1"/>
    </xf>
    <xf numFmtId="0" fontId="6" fillId="0" borderId="5" xfId="0" applyFont="1" applyBorder="1" applyAlignment="1">
      <alignment vertical="center"/>
    </xf>
    <xf numFmtId="0" fontId="8" fillId="0" borderId="5" xfId="0" applyFont="1" applyBorder="1" applyAlignment="1">
      <alignment vertical="center"/>
    </xf>
    <xf numFmtId="0" fontId="6" fillId="0" borderId="0" xfId="0" applyFont="1" applyAlignment="1">
      <alignment horizontal="right" vertical="center"/>
    </xf>
    <xf numFmtId="0" fontId="6" fillId="0" borderId="0" xfId="0" applyFont="1" applyAlignment="1">
      <alignment vertical="center" wrapText="1"/>
    </xf>
    <xf numFmtId="0" fontId="19" fillId="0" borderId="0" xfId="0" applyFont="1" applyFill="1" applyAlignment="1">
      <alignment vertical="center"/>
    </xf>
    <xf numFmtId="0" fontId="7" fillId="0" borderId="12" xfId="0" applyFont="1" applyFill="1" applyBorder="1" applyAlignment="1">
      <alignment horizontal="left" vertical="center"/>
    </xf>
    <xf numFmtId="0" fontId="7" fillId="0" borderId="12" xfId="0" applyFont="1" applyFill="1" applyBorder="1" applyAlignment="1">
      <alignment horizontal="left" vertical="center" wrapText="1"/>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center" vertical="center" wrapText="1"/>
    </xf>
    <xf numFmtId="0" fontId="19" fillId="0" borderId="0" xfId="0" applyFont="1" applyFill="1" applyAlignment="1">
      <alignment horizontal="left" vertical="center" wrapText="1"/>
    </xf>
    <xf numFmtId="0" fontId="10" fillId="0" borderId="5" xfId="320" applyNumberFormat="1" applyFont="1" applyFill="1" applyBorder="1" applyAlignment="1">
      <alignment horizontal="left" vertical="center" wrapText="1"/>
    </xf>
    <xf numFmtId="0" fontId="5" fillId="0" borderId="5" xfId="0" applyFont="1" applyFill="1" applyBorder="1" applyAlignment="1">
      <alignment horizontal="center" vertical="center"/>
    </xf>
    <xf numFmtId="0" fontId="21" fillId="0" borderId="0" xfId="0" applyFont="1" applyAlignment="1">
      <alignment horizontal="center" vertical="center"/>
    </xf>
    <xf numFmtId="0" fontId="19" fillId="0" borderId="0" xfId="0" applyFont="1" applyAlignment="1">
      <alignment horizontal="center" vertical="center"/>
    </xf>
    <xf numFmtId="4" fontId="19" fillId="0" borderId="0" xfId="0" applyNumberFormat="1" applyFont="1" applyAlignment="1">
      <alignment horizontal="right" vertical="center"/>
    </xf>
    <xf numFmtId="4" fontId="19" fillId="0" borderId="0" xfId="0" applyNumberFormat="1" applyFont="1" applyAlignment="1">
      <alignment horizontal="center" vertical="center"/>
    </xf>
    <xf numFmtId="0" fontId="19" fillId="0" borderId="12" xfId="0" applyFont="1" applyBorder="1" applyAlignment="1">
      <alignment horizontal="center" vertical="center"/>
    </xf>
    <xf numFmtId="0" fontId="21" fillId="0" borderId="5" xfId="0" applyFont="1" applyBorder="1" applyAlignment="1">
      <alignment horizontal="center" vertical="center"/>
    </xf>
    <xf numFmtId="4" fontId="21" fillId="0" borderId="5" xfId="0" applyNumberFormat="1" applyFont="1" applyBorder="1" applyAlignment="1">
      <alignment horizontal="center" vertical="center"/>
    </xf>
    <xf numFmtId="0" fontId="21" fillId="0" borderId="6" xfId="0" applyFont="1" applyBorder="1" applyAlignment="1">
      <alignment horizontal="left" vertical="center"/>
    </xf>
    <xf numFmtId="0" fontId="21" fillId="0" borderId="11" xfId="0" applyFont="1" applyBorder="1" applyAlignment="1">
      <alignment horizontal="left" vertical="center"/>
    </xf>
    <xf numFmtId="0" fontId="19" fillId="0" borderId="5" xfId="0" applyFont="1" applyBorder="1" applyAlignment="1">
      <alignment horizontal="center" vertical="center"/>
    </xf>
    <xf numFmtId="183" fontId="19" fillId="0" borderId="5" xfId="0" applyNumberFormat="1" applyFont="1" applyBorder="1" applyAlignment="1">
      <alignment horizontal="right" vertical="center"/>
    </xf>
    <xf numFmtId="183" fontId="19" fillId="0" borderId="5" xfId="0" applyNumberFormat="1" applyFont="1" applyBorder="1" applyAlignment="1">
      <alignment horizontal="center" vertical="center"/>
    </xf>
    <xf numFmtId="183" fontId="21" fillId="0" borderId="5" xfId="0" applyNumberFormat="1" applyFont="1" applyBorder="1" applyAlignment="1">
      <alignment horizontal="center" vertical="center"/>
    </xf>
  </cellXfs>
  <cellStyles count="349">
    <cellStyle name="常规" xfId="0" builtinId="0"/>
    <cellStyle name="货币[0]" xfId="1" builtinId="7"/>
    <cellStyle name="货币" xfId="2" builtinId="4"/>
    <cellStyle name="常规 44" xfId="3"/>
    <cellStyle name="常规 39" xfId="4"/>
    <cellStyle name="常规 2 2 4" xfId="5"/>
    <cellStyle name="20% - 强调文字颜色 3" xfId="6" builtinId="38"/>
    <cellStyle name="输入" xfId="7" builtinId="20"/>
    <cellStyle name="千位分隔[0]" xfId="8" builtinId="6"/>
    <cellStyle name="千位分隔 2 6" xfId="9"/>
    <cellStyle name="常规 3 4 3" xfId="10"/>
    <cellStyle name="常规 2 26" xfId="11"/>
    <cellStyle name="千位分隔" xfId="12" builtinId="3"/>
    <cellStyle name="常规 7 3" xfId="13"/>
    <cellStyle name="40% - 强调文字颜色 3" xfId="14" builtinId="39"/>
    <cellStyle name="差" xfId="15" builtinId="27"/>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60% - 强调文字颜色 2" xfId="22" builtinId="36"/>
    <cellStyle name="常规 12 2 2" xfId="23"/>
    <cellStyle name="警告文本" xfId="24" builtinId="11"/>
    <cellStyle name="常规 6 5" xfId="25"/>
    <cellStyle name="常规 4 2 2 3" xfId="26"/>
    <cellStyle name="标题 4" xfId="27" builtinId="19"/>
    <cellStyle name="千位分隔 3 2" xfId="28"/>
    <cellStyle name="_ET_STYLE_NoName_00_" xfId="29"/>
    <cellStyle name="标题" xfId="30" builtinId="15"/>
    <cellStyle name="常规 5 2" xfId="31"/>
    <cellStyle name="常规 2 5" xfId="32"/>
    <cellStyle name="0,0_x005f_x000d__x000a_NA_x005f_x000d__x000a_ 2" xfId="33"/>
    <cellStyle name="解释性文本" xfId="34" builtinId="53"/>
    <cellStyle name="百分比 4" xfId="35"/>
    <cellStyle name="标题 1" xfId="36" builtinId="16"/>
    <cellStyle name="常规 5 2 2" xfId="37"/>
    <cellStyle name="0,0_x000d__x000a_NA_x000d__x000a_" xfId="38"/>
    <cellStyle name="标题 2" xfId="39" builtinId="17"/>
    <cellStyle name="60% - 强调文字颜色 1" xfId="40" builtinId="32"/>
    <cellStyle name="货币[0] 2" xfId="41"/>
    <cellStyle name="标题 3" xfId="42" builtinId="18"/>
    <cellStyle name="60% - 强调文字颜色 4" xfId="43" builtinId="44"/>
    <cellStyle name="输出" xfId="44" builtinId="21"/>
    <cellStyle name="常规 31" xfId="45"/>
    <cellStyle name="常规 26" xfId="46"/>
    <cellStyle name="计算" xfId="47" builtinId="22"/>
    <cellStyle name="常规 13 5" xfId="48"/>
    <cellStyle name="检查单元格" xfId="49" builtinId="23"/>
    <cellStyle name="常规 8 3" xfId="50"/>
    <cellStyle name="20% - 强调文字颜色 6" xfId="51" builtinId="50"/>
    <cellStyle name="样式 1 2 2" xfId="52"/>
    <cellStyle name="常规 2 2 2 5" xfId="53"/>
    <cellStyle name="强调文字颜色 2" xfId="54" builtinId="33"/>
    <cellStyle name="40% - 着色 5 2" xfId="55"/>
    <cellStyle name="链接单元格" xfId="56" builtinId="24"/>
    <cellStyle name="汇总" xfId="57" builtinId="25"/>
    <cellStyle name="好" xfId="58" builtinId="26"/>
    <cellStyle name="适中" xfId="59" builtinId="28"/>
    <cellStyle name="常规 8 2" xfId="60"/>
    <cellStyle name="20% - 强调文字颜色 5" xfId="61" builtinId="46"/>
    <cellStyle name="千位分隔 6 2" xfId="62"/>
    <cellStyle name="常规 2 2 2 4" xfId="63"/>
    <cellStyle name="强调文字颜色 1" xfId="64" builtinId="29"/>
    <cellStyle name="20% - 强调文字颜色 1" xfId="65" builtinId="30"/>
    <cellStyle name="40% - 强调文字颜色 1" xfId="66" builtinId="31"/>
    <cellStyle name="20% - 强调文字颜色 2" xfId="67" builtinId="34"/>
    <cellStyle name="40% - 强调文字颜色 2" xfId="68" builtinId="35"/>
    <cellStyle name="千位分隔[0] 2" xfId="69"/>
    <cellStyle name="强调文字颜色 3" xfId="70" builtinId="37"/>
    <cellStyle name="0,0_x005f_x000d__x000a_NA_x005f_x000d__x000a_" xfId="71"/>
    <cellStyle name="强调文字颜色 4" xfId="72" builtinId="41"/>
    <cellStyle name="20% - 强调文字颜色 4" xfId="73" builtinId="42"/>
    <cellStyle name="40% - 强调文字颜色 4" xfId="74" builtinId="43"/>
    <cellStyle name="强调文字颜色 5" xfId="75" builtinId="45"/>
    <cellStyle name="40% - 强调文字颜色 5" xfId="76" builtinId="47"/>
    <cellStyle name="60% - 强调文字颜色 5" xfId="77" builtinId="48"/>
    <cellStyle name="强调文字颜色 6" xfId="78" builtinId="49"/>
    <cellStyle name="着色 5 2" xfId="79"/>
    <cellStyle name="40% - 强调文字颜色 6" xfId="80" builtinId="51"/>
    <cellStyle name="60% - 强调文字颜色 6" xfId="81" builtinId="52"/>
    <cellStyle name="千位分隔 3 2 2" xfId="82"/>
    <cellStyle name="常规 6 3" xfId="83"/>
    <cellStyle name="_ET_STYLE_NoName_00_ 2" xfId="84"/>
    <cellStyle name="常规 6 4" xfId="85"/>
    <cellStyle name="常规 4 2 2 2" xfId="86"/>
    <cellStyle name="_ET_STYLE_NoName_00_ 3" xfId="87"/>
    <cellStyle name="0,0_x000d__x000a_NA_x000d__x000a_ 2 2" xfId="88"/>
    <cellStyle name="% 2" xfId="89"/>
    <cellStyle name="%" xfId="90"/>
    <cellStyle name="常规 2 3 6" xfId="91"/>
    <cellStyle name="标题 2 2" xfId="92"/>
    <cellStyle name="0,0_x000d__x000a_NA_x000d__x000a_ 2" xfId="93"/>
    <cellStyle name="0,0_x000d__x000a_NA_x000d__x000a_ 3" xfId="94"/>
    <cellStyle name="0,0_x000d__x000a_NA_x000d__x000a_ 4" xfId="95"/>
    <cellStyle name="0,0_x000d__x000a_NA_x000d__x000a_ 5" xfId="96"/>
    <cellStyle name="Normalschequip-jcbas6" xfId="97"/>
    <cellStyle name="Jun" xfId="98"/>
    <cellStyle name="0,0_x000d__x000a_NA_x000d__x000a_ 7 3 2" xfId="99"/>
    <cellStyle name="着色 1 2" xfId="100"/>
    <cellStyle name="常规 63" xfId="101"/>
    <cellStyle name="常规 58" xfId="102"/>
    <cellStyle name="常规 3 2 2 2" xfId="103"/>
    <cellStyle name="20% - 着色 5 2" xfId="104"/>
    <cellStyle name="3232" xfId="105"/>
    <cellStyle name="40% - 着色 4 2" xfId="106"/>
    <cellStyle name="货币 2" xfId="107"/>
    <cellStyle name="常规 2 2 4 2" xfId="108"/>
    <cellStyle name="60% - 着色 2 2" xfId="109"/>
    <cellStyle name="千位分隔 2 5" xfId="110"/>
    <cellStyle name="常规 3 4 2" xfId="111"/>
    <cellStyle name="常规 2 25" xfId="112"/>
    <cellStyle name="Normal" xfId="113"/>
    <cellStyle name="Normal 2" xfId="114"/>
    <cellStyle name="Normal 2 2" xfId="115"/>
    <cellStyle name="Normal 2 3" xfId="116"/>
    <cellStyle name="常规 3 8" xfId="117"/>
    <cellStyle name="Normal_2010 ISC Products Price List_VDI Update(20100805)" xfId="118"/>
    <cellStyle name="NormalGP approval (ex-warehouse)  (2)" xfId="119"/>
    <cellStyle name="Normalschequip-jcbas6 2" xfId="120"/>
    <cellStyle name="百分比 2" xfId="121"/>
    <cellStyle name="百分比 3" xfId="122"/>
    <cellStyle name="常规 51" xfId="123"/>
    <cellStyle name="常规 46" xfId="124"/>
    <cellStyle name="常规 2 2 6" xfId="125"/>
    <cellStyle name="标题 1 2" xfId="126"/>
    <cellStyle name="差 2" xfId="127"/>
    <cellStyle name="常规 16 2" xfId="128"/>
    <cellStyle name="常规 10" xfId="129"/>
    <cellStyle name="常规 10 2" xfId="130"/>
    <cellStyle name="常规 2 7 2" xfId="131"/>
    <cellStyle name="常规 10 2 2 2" xfId="132"/>
    <cellStyle name="常规 10 3" xfId="133"/>
    <cellStyle name="常规 5 6" xfId="134"/>
    <cellStyle name="常规 2 3_BA" xfId="135"/>
    <cellStyle name="常规 10_6#楼 2" xfId="136"/>
    <cellStyle name="常规 11" xfId="137"/>
    <cellStyle name="常规 11 2" xfId="138"/>
    <cellStyle name="常规 12" xfId="139"/>
    <cellStyle name="常规 12 2" xfId="140"/>
    <cellStyle name="常规 12 3" xfId="141"/>
    <cellStyle name="常规 12 4" xfId="142"/>
    <cellStyle name="常规 12 5" xfId="143"/>
    <cellStyle name="常规 12 6" xfId="144"/>
    <cellStyle name="常规 13" xfId="145"/>
    <cellStyle name="常规 13 2" xfId="146"/>
    <cellStyle name="常规 13 3" xfId="147"/>
    <cellStyle name="常规 13 4" xfId="148"/>
    <cellStyle name="常规 13 6" xfId="149"/>
    <cellStyle name="常规 2 10 2" xfId="150"/>
    <cellStyle name="常规 14" xfId="151"/>
    <cellStyle name="常规 2 10 2 2" xfId="152"/>
    <cellStyle name="常规 14 2" xfId="153"/>
    <cellStyle name="常规 14 3" xfId="154"/>
    <cellStyle name="好 2 2" xfId="155"/>
    <cellStyle name="常规 14 4" xfId="156"/>
    <cellStyle name="常规 20" xfId="157"/>
    <cellStyle name="常规 2 10 3" xfId="158"/>
    <cellStyle name="常规 15" xfId="159"/>
    <cellStyle name="常规 20 2" xfId="160"/>
    <cellStyle name="常规 15 2" xfId="161"/>
    <cellStyle name="常规 21" xfId="162"/>
    <cellStyle name="常规 16" xfId="163"/>
    <cellStyle name="常规 22" xfId="164"/>
    <cellStyle name="常规 17" xfId="165"/>
    <cellStyle name="常规 23" xfId="166"/>
    <cellStyle name="常规 18" xfId="167"/>
    <cellStyle name="常规 24" xfId="168"/>
    <cellStyle name="常规 19" xfId="169"/>
    <cellStyle name="常规 3 3 4" xfId="170"/>
    <cellStyle name="常规 2" xfId="171"/>
    <cellStyle name="千位分隔[0] 2 3" xfId="172"/>
    <cellStyle name="常规 2 10" xfId="173"/>
    <cellStyle name="常规 2 11" xfId="174"/>
    <cellStyle name="常规_Sheet1" xfId="175"/>
    <cellStyle name="常规 2 12" xfId="176"/>
    <cellStyle name="常规 2 13" xfId="177"/>
    <cellStyle name="常规 2 14" xfId="178"/>
    <cellStyle name="常规 2 20" xfId="179"/>
    <cellStyle name="常规 2 15" xfId="180"/>
    <cellStyle name="常规 2 21" xfId="181"/>
    <cellStyle name="常规 2 16" xfId="182"/>
    <cellStyle name="千位分隔 2 2" xfId="183"/>
    <cellStyle name="常规 2 22" xfId="184"/>
    <cellStyle name="常规 2 17" xfId="185"/>
    <cellStyle name="千位分隔 2 3" xfId="186"/>
    <cellStyle name="常规 2 23" xfId="187"/>
    <cellStyle name="常规 2 18" xfId="188"/>
    <cellStyle name="千位分隔 2 4" xfId="189"/>
    <cellStyle name="千位分隔 2 2 2" xfId="190"/>
    <cellStyle name="常规 2 24" xfId="191"/>
    <cellStyle name="常规 2 19" xfId="192"/>
    <cellStyle name="常规 2 2" xfId="193"/>
    <cellStyle name="常规 42" xfId="194"/>
    <cellStyle name="常规 37" xfId="195"/>
    <cellStyle name="常规 2 2 2" xfId="196"/>
    <cellStyle name="常规 2 2 2 2" xfId="197"/>
    <cellStyle name="常规 2 2 2 2 2" xfId="198"/>
    <cellStyle name="常规 2 2 2 3" xfId="199"/>
    <cellStyle name="常规 43" xfId="200"/>
    <cellStyle name="常规 38" xfId="201"/>
    <cellStyle name="常规 2 2 3" xfId="202"/>
    <cellStyle name="常规 2 2 3 2" xfId="203"/>
    <cellStyle name="常规 2 2 3 3" xfId="204"/>
    <cellStyle name="常规 50" xfId="205"/>
    <cellStyle name="常规 45" xfId="206"/>
    <cellStyle name="常规 2 2 5" xfId="207"/>
    <cellStyle name="常规 52" xfId="208"/>
    <cellStyle name="常规 47" xfId="209"/>
    <cellStyle name="常规 2 2 7" xfId="210"/>
    <cellStyle name="常规 2 27" xfId="211"/>
    <cellStyle name="常规 2 3" xfId="212"/>
    <cellStyle name="常规 2 3 2" xfId="213"/>
    <cellStyle name="常规 2 3 2 2" xfId="214"/>
    <cellStyle name="常规 2 3 3" xfId="215"/>
    <cellStyle name="常规 2 3 4" xfId="216"/>
    <cellStyle name="常规 2 3 5" xfId="217"/>
    <cellStyle name="常规 2 4" xfId="218"/>
    <cellStyle name="常规 2 4 2" xfId="219"/>
    <cellStyle name="常规 2 5 2" xfId="220"/>
    <cellStyle name="常规 2 5 3" xfId="221"/>
    <cellStyle name="常规 2 6" xfId="222"/>
    <cellStyle name="常规 2 6 2" xfId="223"/>
    <cellStyle name="常规 2 7" xfId="224"/>
    <cellStyle name="常规 2 8" xfId="225"/>
    <cellStyle name="常规 2 8 2" xfId="226"/>
    <cellStyle name="常规 2 8 3" xfId="227"/>
    <cellStyle name="常规 2 9" xfId="228"/>
    <cellStyle name="常规 60" xfId="229"/>
    <cellStyle name="常规 55" xfId="230"/>
    <cellStyle name="常规 22 2" xfId="231"/>
    <cellStyle name="常规 30" xfId="232"/>
    <cellStyle name="常规 25" xfId="233"/>
    <cellStyle name="常规 32" xfId="234"/>
    <cellStyle name="常规 27" xfId="235"/>
    <cellStyle name="常规 33" xfId="236"/>
    <cellStyle name="常规 28" xfId="237"/>
    <cellStyle name="常规 34" xfId="238"/>
    <cellStyle name="常规 29" xfId="239"/>
    <cellStyle name="常规 3 3 5" xfId="240"/>
    <cellStyle name="常规 3" xfId="241"/>
    <cellStyle name="货币 2 2" xfId="242"/>
    <cellStyle name="常规 3 10" xfId="243"/>
    <cellStyle name="常规 3 2" xfId="244"/>
    <cellStyle name="常规 3 2 2" xfId="245"/>
    <cellStyle name="常规 64" xfId="246"/>
    <cellStyle name="常规 59" xfId="247"/>
    <cellStyle name="常规 3 2 2 3" xfId="248"/>
    <cellStyle name="常规 3 2 3" xfId="249"/>
    <cellStyle name="常规 3 2 4" xfId="250"/>
    <cellStyle name="常规 3 3" xfId="251"/>
    <cellStyle name="常规 3 3 2" xfId="252"/>
    <cellStyle name="常规 3 3 3" xfId="253"/>
    <cellStyle name="常规 3 4" xfId="254"/>
    <cellStyle name="常规 3 5" xfId="255"/>
    <cellStyle name="常规 3 5 2" xfId="256"/>
    <cellStyle name="常规 9 3" xfId="257"/>
    <cellStyle name="常规 3 5 2 2" xfId="258"/>
    <cellStyle name="常规 9 3 2" xfId="259"/>
    <cellStyle name="常规 7 7" xfId="260"/>
    <cellStyle name="常规 3 5 2 2 2" xfId="261"/>
    <cellStyle name="常规 3 6" xfId="262"/>
    <cellStyle name="常规 3 7" xfId="263"/>
    <cellStyle name="常规 3 9" xfId="264"/>
    <cellStyle name="常规 3_停车场管理系统" xfId="265"/>
    <cellStyle name="常规 40" xfId="266"/>
    <cellStyle name="常规 35" xfId="267"/>
    <cellStyle name="常规 41" xfId="268"/>
    <cellStyle name="常规 36" xfId="269"/>
    <cellStyle name="常规 4" xfId="270"/>
    <cellStyle name="常规 4 2" xfId="271"/>
    <cellStyle name="常规 4 4" xfId="272"/>
    <cellStyle name="常规 4 2 2" xfId="273"/>
    <cellStyle name="常规 4 5" xfId="274"/>
    <cellStyle name="常规 4 2 3" xfId="275"/>
    <cellStyle name="常规 4 3" xfId="276"/>
    <cellStyle name="常规 5 4" xfId="277"/>
    <cellStyle name="常规 4 3 2" xfId="278"/>
    <cellStyle name="常规 4 6" xfId="279"/>
    <cellStyle name="常规 4 7" xfId="280"/>
    <cellStyle name="常规 4 8" xfId="281"/>
    <cellStyle name="常规 4 9" xfId="282"/>
    <cellStyle name="常规 53" xfId="283"/>
    <cellStyle name="常规 48" xfId="284"/>
    <cellStyle name="常规 54" xfId="285"/>
    <cellStyle name="常规 49" xfId="286"/>
    <cellStyle name="常规 5" xfId="287"/>
    <cellStyle name="常规 5 10" xfId="288"/>
    <cellStyle name="常规 5 3" xfId="289"/>
    <cellStyle name="常规 5 5" xfId="290"/>
    <cellStyle name="常规 5 7" xfId="291"/>
    <cellStyle name="常规 61" xfId="292"/>
    <cellStyle name="常规 56" xfId="293"/>
    <cellStyle name="常规 62" xfId="294"/>
    <cellStyle name="常规 57" xfId="295"/>
    <cellStyle name="常规 6 2" xfId="296"/>
    <cellStyle name="常规 6 2 2" xfId="297"/>
    <cellStyle name="常规 6 3 2" xfId="298"/>
    <cellStyle name="常规 67" xfId="299"/>
    <cellStyle name="常规 7" xfId="300"/>
    <cellStyle name="常规 7 2" xfId="301"/>
    <cellStyle name="常规 7 4" xfId="302"/>
    <cellStyle name="常规 7 4 2" xfId="303"/>
    <cellStyle name="常规 7 4 3" xfId="304"/>
    <cellStyle name="常规 7 5" xfId="305"/>
    <cellStyle name="常规 7 5 2" xfId="306"/>
    <cellStyle name="货币 3 2" xfId="307"/>
    <cellStyle name="常规 7 6" xfId="308"/>
    <cellStyle name="常规 7 8" xfId="309"/>
    <cellStyle name="常规 8" xfId="310"/>
    <cellStyle name="常规 8 4" xfId="311"/>
    <cellStyle name="常规 8 5" xfId="312"/>
    <cellStyle name="常规 9" xfId="313"/>
    <cellStyle name="常规 9 2" xfId="314"/>
    <cellStyle name="货币 2 3" xfId="315"/>
    <cellStyle name="常规 9 2 2" xfId="316"/>
    <cellStyle name="常规 9 2 3" xfId="317"/>
    <cellStyle name="常规 9 4" xfId="318"/>
    <cellStyle name="常规 9 5" xfId="319"/>
    <cellStyle name="常规_前端产品价格表100727" xfId="320"/>
    <cellStyle name="常规_前端产品价格表100727 2" xfId="321"/>
    <cellStyle name="常规Sheet1 2" xfId="322"/>
    <cellStyle name="超链接 2" xfId="323"/>
    <cellStyle name="超链接 2 2" xfId="324"/>
    <cellStyle name="超链接 2 3" xfId="325"/>
    <cellStyle name="超链接 2 4" xfId="326"/>
    <cellStyle name="超链接 3" xfId="327"/>
    <cellStyle name="好 2" xfId="328"/>
    <cellStyle name="货币 3" xfId="329"/>
    <cellStyle name="货币 4" xfId="330"/>
    <cellStyle name="千位分隔 2" xfId="331"/>
    <cellStyle name="千位分隔 2 3 2" xfId="332"/>
    <cellStyle name="千位分隔 2 4 2" xfId="333"/>
    <cellStyle name="千位分隔 3" xfId="334"/>
    <cellStyle name="千位分隔 3 3" xfId="335"/>
    <cellStyle name="千位分隔 4" xfId="336"/>
    <cellStyle name="千位分隔 4 2" xfId="337"/>
    <cellStyle name="千位分隔 5" xfId="338"/>
    <cellStyle name="千位分隔 5 2" xfId="339"/>
    <cellStyle name="千位分隔 6" xfId="340"/>
    <cellStyle name="千位分隔[0] 2 2" xfId="341"/>
    <cellStyle name="千位分隔[0] 2 2 2" xfId="342"/>
    <cellStyle name="千位分隔[0] 2 2 3" xfId="343"/>
    <cellStyle name="强" xfId="344"/>
    <cellStyle name="样式 1" xfId="345"/>
    <cellStyle name="样式 1 2" xfId="346"/>
    <cellStyle name="样式 1 3" xfId="347"/>
    <cellStyle name="样式 1 8" xfId="34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zoomScale="130" zoomScaleNormal="130" topLeftCell="A8" workbookViewId="0">
      <selection activeCell="B26" sqref="B26"/>
    </sheetView>
  </sheetViews>
  <sheetFormatPr defaultColWidth="9" defaultRowHeight="20.15" customHeight="1" outlineLevelCol="3"/>
  <cols>
    <col min="1" max="1" width="8.58333333333333" style="152" customWidth="1"/>
    <col min="2" max="2" width="28" style="152" customWidth="1"/>
    <col min="3" max="3" width="18.1083333333333" style="153" customWidth="1"/>
    <col min="4" max="4" width="14.5833333333333" style="154" customWidth="1"/>
    <col min="5" max="16384" width="9" style="152"/>
  </cols>
  <sheetData>
    <row r="1" customHeight="1" spans="1:4">
      <c r="A1" s="155"/>
      <c r="B1" s="155"/>
      <c r="C1" s="155"/>
      <c r="D1" s="155"/>
    </row>
    <row r="2" s="151" customFormat="1" ht="25" customHeight="1" spans="1:4">
      <c r="A2" s="156" t="s">
        <v>0</v>
      </c>
      <c r="B2" s="156" t="s">
        <v>1</v>
      </c>
      <c r="C2" s="157" t="s">
        <v>2</v>
      </c>
      <c r="D2" s="157" t="s">
        <v>3</v>
      </c>
    </row>
    <row r="3" s="151" customFormat="1" ht="25" customHeight="1" spans="1:4">
      <c r="A3" s="158" t="s">
        <v>4</v>
      </c>
      <c r="B3" s="159"/>
      <c r="C3" s="157"/>
      <c r="D3" s="157"/>
    </row>
    <row r="4" ht="25" customHeight="1" spans="1:4">
      <c r="A4" s="160">
        <v>1</v>
      </c>
      <c r="B4" s="160" t="s">
        <v>5</v>
      </c>
      <c r="C4" s="161">
        <v>0</v>
      </c>
      <c r="D4" s="162"/>
    </row>
    <row r="5" ht="25" customHeight="1" spans="1:4">
      <c r="A5" s="160">
        <v>2</v>
      </c>
      <c r="B5" s="160" t="s">
        <v>6</v>
      </c>
      <c r="C5" s="161">
        <v>0</v>
      </c>
      <c r="D5" s="162"/>
    </row>
    <row r="6" ht="25" customHeight="1" spans="1:4">
      <c r="A6" s="160">
        <v>3</v>
      </c>
      <c r="B6" s="160" t="s">
        <v>7</v>
      </c>
      <c r="C6" s="161">
        <v>0</v>
      </c>
      <c r="D6" s="162"/>
    </row>
    <row r="7" ht="25" customHeight="1" spans="1:4">
      <c r="A7" s="160">
        <v>4</v>
      </c>
      <c r="B7" s="160" t="s">
        <v>8</v>
      </c>
      <c r="C7" s="161">
        <v>0</v>
      </c>
      <c r="D7" s="162"/>
    </row>
    <row r="8" ht="25" customHeight="1" spans="1:4">
      <c r="A8" s="160">
        <v>5</v>
      </c>
      <c r="B8" s="160" t="s">
        <v>9</v>
      </c>
      <c r="C8" s="161">
        <v>0</v>
      </c>
      <c r="D8" s="162"/>
    </row>
    <row r="9" ht="25" customHeight="1" spans="1:4">
      <c r="A9" s="160">
        <v>6</v>
      </c>
      <c r="B9" s="160" t="s">
        <v>10</v>
      </c>
      <c r="C9" s="161">
        <v>0</v>
      </c>
      <c r="D9" s="162"/>
    </row>
    <row r="10" ht="25" customHeight="1" spans="1:4">
      <c r="A10" s="160">
        <v>7</v>
      </c>
      <c r="B10" s="160" t="s">
        <v>11</v>
      </c>
      <c r="C10" s="161">
        <v>0</v>
      </c>
      <c r="D10" s="162"/>
    </row>
    <row r="11" ht="25" customHeight="1" spans="1:4">
      <c r="A11" s="160">
        <v>8</v>
      </c>
      <c r="B11" s="160" t="s">
        <v>12</v>
      </c>
      <c r="C11" s="161">
        <v>0</v>
      </c>
      <c r="D11" s="162"/>
    </row>
    <row r="12" ht="25" customHeight="1" spans="1:4">
      <c r="A12" s="160">
        <v>9</v>
      </c>
      <c r="B12" s="160" t="s">
        <v>13</v>
      </c>
      <c r="C12" s="161">
        <v>0</v>
      </c>
      <c r="D12" s="162"/>
    </row>
    <row r="13" ht="25" customHeight="1" spans="1:4">
      <c r="A13" s="160">
        <v>10</v>
      </c>
      <c r="B13" s="160" t="s">
        <v>14</v>
      </c>
      <c r="C13" s="161">
        <v>0</v>
      </c>
      <c r="D13" s="162"/>
    </row>
    <row r="14" ht="25" customHeight="1" spans="1:4">
      <c r="A14" s="160">
        <v>11</v>
      </c>
      <c r="B14" s="160" t="s">
        <v>15</v>
      </c>
      <c r="C14" s="161">
        <v>0</v>
      </c>
      <c r="D14" s="162"/>
    </row>
    <row r="15" ht="25" customHeight="1" spans="1:4">
      <c r="A15" s="160">
        <v>12</v>
      </c>
      <c r="B15" s="160" t="s">
        <v>16</v>
      </c>
      <c r="C15" s="161">
        <v>0</v>
      </c>
      <c r="D15" s="162"/>
    </row>
    <row r="16" ht="25" customHeight="1" spans="1:4">
      <c r="A16" s="160">
        <v>13</v>
      </c>
      <c r="B16" s="160" t="s">
        <v>17</v>
      </c>
      <c r="C16" s="161">
        <v>0</v>
      </c>
      <c r="D16" s="162"/>
    </row>
    <row r="17" ht="25" customHeight="1" spans="1:4">
      <c r="A17" s="160">
        <v>14</v>
      </c>
      <c r="B17" s="160" t="s">
        <v>18</v>
      </c>
      <c r="C17" s="161">
        <v>0</v>
      </c>
      <c r="D17" s="162"/>
    </row>
    <row r="18" ht="25" customHeight="1" spans="1:4">
      <c r="A18" s="160">
        <v>15</v>
      </c>
      <c r="B18" s="160" t="s">
        <v>19</v>
      </c>
      <c r="C18" s="161">
        <v>0</v>
      </c>
      <c r="D18" s="162"/>
    </row>
    <row r="19" ht="25" customHeight="1" spans="1:4">
      <c r="A19" s="160">
        <v>16</v>
      </c>
      <c r="B19" s="160" t="s">
        <v>20</v>
      </c>
      <c r="C19" s="161">
        <v>0</v>
      </c>
      <c r="D19" s="162"/>
    </row>
    <row r="20" ht="25" customHeight="1" spans="1:4">
      <c r="A20" s="160">
        <v>17</v>
      </c>
      <c r="B20" s="160" t="s">
        <v>21</v>
      </c>
      <c r="C20" s="161">
        <v>0</v>
      </c>
      <c r="D20" s="162"/>
    </row>
    <row r="21" ht="25" customHeight="1" spans="1:4">
      <c r="A21" s="160">
        <v>18</v>
      </c>
      <c r="B21" s="160" t="s">
        <v>22</v>
      </c>
      <c r="C21" s="161">
        <v>0</v>
      </c>
      <c r="D21" s="162"/>
    </row>
    <row r="22" customHeight="1" spans="1:4">
      <c r="A22" s="156" t="s">
        <v>23</v>
      </c>
      <c r="B22" s="156"/>
      <c r="C22" s="161">
        <v>0</v>
      </c>
      <c r="D22" s="163"/>
    </row>
  </sheetData>
  <mergeCells count="2">
    <mergeCell ref="A1:D1"/>
    <mergeCell ref="A3:B3"/>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zoomScale="145" zoomScaleNormal="145" workbookViewId="0">
      <selection activeCell="F2" sqref="F2:F7"/>
    </sheetView>
  </sheetViews>
  <sheetFormatPr defaultColWidth="9" defaultRowHeight="14.25" outlineLevelRow="6" outlineLevelCol="5"/>
  <cols>
    <col min="1" max="1" width="5" style="101" customWidth="1"/>
    <col min="2" max="2" width="13.8333333333333" style="102" customWidth="1"/>
    <col min="3" max="3" width="22.8333333333333" style="102" customWidth="1"/>
    <col min="4" max="16384" width="9" style="101"/>
  </cols>
  <sheetData>
    <row r="1" spans="1:5">
      <c r="A1" s="49" t="s">
        <v>275</v>
      </c>
      <c r="B1" s="22"/>
      <c r="C1" s="22"/>
      <c r="D1" s="49"/>
      <c r="E1" s="49"/>
    </row>
    <row r="2" s="47" customFormat="1" ht="12" spans="1:6">
      <c r="A2" s="103" t="s">
        <v>0</v>
      </c>
      <c r="B2" s="104" t="s">
        <v>24</v>
      </c>
      <c r="C2" s="104" t="s">
        <v>25</v>
      </c>
      <c r="D2" s="103" t="s">
        <v>26</v>
      </c>
      <c r="E2" s="103" t="s">
        <v>27</v>
      </c>
      <c r="F2" s="52" t="s">
        <v>3</v>
      </c>
    </row>
    <row r="3" s="47" customFormat="1" ht="63" spans="1:6">
      <c r="A3" s="105">
        <v>1</v>
      </c>
      <c r="B3" s="106" t="s">
        <v>276</v>
      </c>
      <c r="C3" s="107" t="s">
        <v>277</v>
      </c>
      <c r="D3" s="108" t="s">
        <v>278</v>
      </c>
      <c r="E3" s="108">
        <v>2</v>
      </c>
      <c r="F3" s="52"/>
    </row>
    <row r="4" ht="24" spans="1:6">
      <c r="A4" s="105">
        <v>2</v>
      </c>
      <c r="B4" s="106" t="s">
        <v>279</v>
      </c>
      <c r="C4" s="107" t="s">
        <v>280</v>
      </c>
      <c r="D4" s="108" t="s">
        <v>281</v>
      </c>
      <c r="E4" s="108">
        <v>2</v>
      </c>
      <c r="F4" s="109"/>
    </row>
    <row r="5" ht="21" spans="1:6">
      <c r="A5" s="105">
        <v>3</v>
      </c>
      <c r="B5" s="106" t="s">
        <v>282</v>
      </c>
      <c r="C5" s="107" t="s">
        <v>283</v>
      </c>
      <c r="D5" s="108" t="s">
        <v>237</v>
      </c>
      <c r="E5" s="108">
        <v>2</v>
      </c>
      <c r="F5" s="109"/>
    </row>
    <row r="6" ht="21" spans="1:6">
      <c r="A6" s="105">
        <v>4</v>
      </c>
      <c r="B6" s="106" t="s">
        <v>284</v>
      </c>
      <c r="C6" s="107" t="s">
        <v>285</v>
      </c>
      <c r="D6" s="108" t="s">
        <v>48</v>
      </c>
      <c r="E6" s="108">
        <v>2</v>
      </c>
      <c r="F6" s="109"/>
    </row>
    <row r="7" spans="1:6">
      <c r="A7" s="105">
        <v>5</v>
      </c>
      <c r="B7" s="106" t="s">
        <v>286</v>
      </c>
      <c r="C7" s="107" t="s">
        <v>287</v>
      </c>
      <c r="D7" s="108" t="s">
        <v>135</v>
      </c>
      <c r="E7" s="108">
        <v>2</v>
      </c>
      <c r="F7" s="109"/>
    </row>
  </sheetData>
  <mergeCells count="1">
    <mergeCell ref="A1:E1"/>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zoomScale="145" zoomScaleNormal="145" topLeftCell="A4" workbookViewId="0">
      <selection activeCell="F2" sqref="F2:F7"/>
    </sheetView>
  </sheetViews>
  <sheetFormatPr defaultColWidth="9" defaultRowHeight="11.25" outlineLevelRow="7" outlineLevelCol="5"/>
  <cols>
    <col min="1" max="1" width="6.35" style="62" customWidth="1"/>
    <col min="2" max="2" width="10.8" style="63" customWidth="1"/>
    <col min="3" max="3" width="25.2" style="65" customWidth="1"/>
    <col min="4" max="5" width="7.75" style="62" customWidth="1"/>
    <col min="6" max="16384" width="9" style="62"/>
  </cols>
  <sheetData>
    <row r="1" s="82" customFormat="1" ht="13.5" spans="1:5">
      <c r="A1" s="49" t="s">
        <v>14</v>
      </c>
      <c r="B1" s="22"/>
      <c r="C1" s="22"/>
      <c r="D1" s="49"/>
      <c r="E1" s="49"/>
    </row>
    <row r="2" s="83" customFormat="1" spans="1:6">
      <c r="A2" s="50" t="s">
        <v>0</v>
      </c>
      <c r="B2" s="23" t="s">
        <v>218</v>
      </c>
      <c r="C2" s="23" t="s">
        <v>219</v>
      </c>
      <c r="D2" s="50" t="s">
        <v>26</v>
      </c>
      <c r="E2" s="50" t="s">
        <v>27</v>
      </c>
      <c r="F2" s="50" t="s">
        <v>3</v>
      </c>
    </row>
    <row r="3" s="62" customFormat="1" ht="259.5" spans="1:6">
      <c r="A3" s="53">
        <v>1</v>
      </c>
      <c r="B3" s="54" t="s">
        <v>288</v>
      </c>
      <c r="C3" s="55" t="s">
        <v>289</v>
      </c>
      <c r="D3" s="53" t="s">
        <v>48</v>
      </c>
      <c r="E3" s="53">
        <v>14</v>
      </c>
      <c r="F3" s="53"/>
    </row>
    <row r="4" s="62" customFormat="1" ht="78.75" spans="1:6">
      <c r="A4" s="53">
        <v>2</v>
      </c>
      <c r="B4" s="54" t="s">
        <v>290</v>
      </c>
      <c r="C4" s="55" t="s">
        <v>291</v>
      </c>
      <c r="D4" s="53" t="s">
        <v>278</v>
      </c>
      <c r="E4" s="53">
        <v>158</v>
      </c>
      <c r="F4" s="53"/>
    </row>
    <row r="5" s="62" customFormat="1" ht="67.5" spans="1:6">
      <c r="A5" s="53">
        <v>3</v>
      </c>
      <c r="B5" s="54" t="s">
        <v>292</v>
      </c>
      <c r="C5" s="55" t="s">
        <v>293</v>
      </c>
      <c r="D5" s="53" t="s">
        <v>278</v>
      </c>
      <c r="E5" s="53">
        <v>16</v>
      </c>
      <c r="F5" s="53"/>
    </row>
    <row r="6" s="62" customFormat="1" ht="236.25" spans="1:6">
      <c r="A6" s="53">
        <v>4</v>
      </c>
      <c r="B6" s="54" t="s">
        <v>294</v>
      </c>
      <c r="C6" s="98" t="s">
        <v>295</v>
      </c>
      <c r="D6" s="53" t="s">
        <v>278</v>
      </c>
      <c r="E6" s="99">
        <v>9</v>
      </c>
      <c r="F6" s="53"/>
    </row>
    <row r="7" s="62" customFormat="1" spans="1:6">
      <c r="A7" s="53">
        <v>5</v>
      </c>
      <c r="B7" s="54" t="s">
        <v>133</v>
      </c>
      <c r="C7" s="98" t="s">
        <v>296</v>
      </c>
      <c r="D7" s="100" t="s">
        <v>135</v>
      </c>
      <c r="E7" s="99">
        <f>E3+E6</f>
        <v>23</v>
      </c>
      <c r="F7" s="53"/>
    </row>
    <row r="8" s="62" customFormat="1" spans="2:3">
      <c r="B8" s="63"/>
      <c r="C8" s="64"/>
    </row>
  </sheetData>
  <mergeCells count="1">
    <mergeCell ref="A1:E1"/>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6"/>
  <sheetViews>
    <sheetView zoomScale="130" zoomScaleNormal="130" workbookViewId="0">
      <selection activeCell="F2" sqref="F2"/>
    </sheetView>
  </sheetViews>
  <sheetFormatPr defaultColWidth="9" defaultRowHeight="24" customHeight="1" outlineLevelCol="5"/>
  <cols>
    <col min="1" max="1" width="7.775" style="63" customWidth="1"/>
    <col min="2" max="2" width="13.4166666666667" style="63" customWidth="1"/>
    <col min="3" max="3" width="26.4083333333333" style="65" customWidth="1"/>
    <col min="4" max="4" width="6.58333333333333" style="62" customWidth="1"/>
    <col min="5" max="5" width="5.99166666666667" style="62" customWidth="1"/>
    <col min="6" max="16384" width="9" style="62"/>
  </cols>
  <sheetData>
    <row r="1" s="82" customFormat="1" customHeight="1" spans="1:5">
      <c r="A1" s="22" t="s">
        <v>15</v>
      </c>
      <c r="B1" s="22"/>
      <c r="C1" s="22"/>
      <c r="D1" s="49"/>
      <c r="E1" s="49"/>
    </row>
    <row r="2" s="83" customFormat="1" customHeight="1" spans="1:6">
      <c r="A2" s="23" t="s">
        <v>0</v>
      </c>
      <c r="B2" s="23" t="s">
        <v>218</v>
      </c>
      <c r="C2" s="23" t="s">
        <v>219</v>
      </c>
      <c r="D2" s="50" t="s">
        <v>26</v>
      </c>
      <c r="E2" s="50" t="s">
        <v>27</v>
      </c>
      <c r="F2" s="50" t="s">
        <v>3</v>
      </c>
    </row>
    <row r="3" s="83" customFormat="1" customHeight="1" spans="1:6">
      <c r="A3" s="78" t="s">
        <v>297</v>
      </c>
      <c r="B3" s="78"/>
      <c r="C3" s="78"/>
      <c r="D3" s="77"/>
      <c r="E3" s="77"/>
      <c r="F3" s="50"/>
    </row>
    <row r="4" s="83" customFormat="1" customHeight="1" spans="1:6">
      <c r="A4" s="78" t="s">
        <v>298</v>
      </c>
      <c r="B4" s="78"/>
      <c r="C4" s="78"/>
      <c r="D4" s="77"/>
      <c r="E4" s="77"/>
      <c r="F4" s="50"/>
    </row>
    <row r="5" s="83" customFormat="1" customHeight="1" spans="1:6">
      <c r="A5" s="54">
        <v>1</v>
      </c>
      <c r="B5" s="54" t="s">
        <v>299</v>
      </c>
      <c r="C5" s="55" t="s">
        <v>300</v>
      </c>
      <c r="D5" s="53" t="s">
        <v>48</v>
      </c>
      <c r="E5" s="53">
        <v>1</v>
      </c>
      <c r="F5" s="50"/>
    </row>
    <row r="6" s="83" customFormat="1" customHeight="1" spans="1:6">
      <c r="A6" s="54">
        <v>2</v>
      </c>
      <c r="B6" s="54" t="s">
        <v>301</v>
      </c>
      <c r="C6" s="55" t="s">
        <v>302</v>
      </c>
      <c r="D6" s="53" t="s">
        <v>278</v>
      </c>
      <c r="E6" s="53">
        <v>1</v>
      </c>
      <c r="F6" s="50"/>
    </row>
    <row r="7" s="83" customFormat="1" customHeight="1" spans="1:6">
      <c r="A7" s="54">
        <v>3</v>
      </c>
      <c r="B7" s="54" t="s">
        <v>303</v>
      </c>
      <c r="C7" s="55" t="s">
        <v>302</v>
      </c>
      <c r="D7" s="53" t="s">
        <v>278</v>
      </c>
      <c r="E7" s="53">
        <v>9</v>
      </c>
      <c r="F7" s="50"/>
    </row>
    <row r="8" s="83" customFormat="1" customHeight="1" spans="1:6">
      <c r="A8" s="54">
        <v>4</v>
      </c>
      <c r="B8" s="54" t="s">
        <v>304</v>
      </c>
      <c r="C8" s="55" t="s">
        <v>305</v>
      </c>
      <c r="D8" s="53" t="s">
        <v>38</v>
      </c>
      <c r="E8" s="53">
        <v>1</v>
      </c>
      <c r="F8" s="50"/>
    </row>
    <row r="9" s="83" customFormat="1" customHeight="1" spans="1:6">
      <c r="A9" s="54">
        <v>5</v>
      </c>
      <c r="B9" s="54" t="s">
        <v>306</v>
      </c>
      <c r="C9" s="55" t="s">
        <v>307</v>
      </c>
      <c r="D9" s="53" t="s">
        <v>278</v>
      </c>
      <c r="E9" s="53">
        <v>1</v>
      </c>
      <c r="F9" s="50"/>
    </row>
    <row r="10" s="83" customFormat="1" customHeight="1" spans="1:6">
      <c r="A10" s="78" t="s">
        <v>308</v>
      </c>
      <c r="B10" s="78"/>
      <c r="C10" s="78"/>
      <c r="D10" s="77"/>
      <c r="E10" s="77"/>
      <c r="F10" s="50"/>
    </row>
    <row r="11" s="83" customFormat="1" customHeight="1" spans="1:6">
      <c r="A11" s="54">
        <v>1</v>
      </c>
      <c r="B11" s="54" t="s">
        <v>309</v>
      </c>
      <c r="C11" s="55" t="s">
        <v>310</v>
      </c>
      <c r="D11" s="53" t="s">
        <v>48</v>
      </c>
      <c r="E11" s="53">
        <v>1</v>
      </c>
      <c r="F11" s="50"/>
    </row>
    <row r="12" s="83" customFormat="1" customHeight="1" spans="1:6">
      <c r="A12" s="54">
        <v>2</v>
      </c>
      <c r="B12" s="54" t="s">
        <v>311</v>
      </c>
      <c r="C12" s="55" t="s">
        <v>312</v>
      </c>
      <c r="D12" s="53" t="s">
        <v>48</v>
      </c>
      <c r="E12" s="53">
        <v>3</v>
      </c>
      <c r="F12" s="50"/>
    </row>
    <row r="13" s="83" customFormat="1" customHeight="1" spans="1:6">
      <c r="A13" s="78" t="s">
        <v>313</v>
      </c>
      <c r="B13" s="78"/>
      <c r="C13" s="78"/>
      <c r="D13" s="77"/>
      <c r="E13" s="77"/>
      <c r="F13" s="50"/>
    </row>
    <row r="14" s="83" customFormat="1" customHeight="1" spans="1:6">
      <c r="A14" s="54">
        <v>1</v>
      </c>
      <c r="B14" s="54" t="s">
        <v>314</v>
      </c>
      <c r="C14" s="55" t="s">
        <v>315</v>
      </c>
      <c r="D14" s="53" t="s">
        <v>48</v>
      </c>
      <c r="E14" s="53">
        <v>1</v>
      </c>
      <c r="F14" s="50"/>
    </row>
    <row r="15" s="83" customFormat="1" customHeight="1" spans="1:6">
      <c r="A15" s="54">
        <v>2</v>
      </c>
      <c r="B15" s="54" t="s">
        <v>316</v>
      </c>
      <c r="C15" s="55" t="s">
        <v>317</v>
      </c>
      <c r="D15" s="53" t="s">
        <v>48</v>
      </c>
      <c r="E15" s="53">
        <v>1</v>
      </c>
      <c r="F15" s="50"/>
    </row>
    <row r="16" s="83" customFormat="1" customHeight="1" spans="1:6">
      <c r="A16" s="54">
        <v>3</v>
      </c>
      <c r="B16" s="54" t="s">
        <v>318</v>
      </c>
      <c r="C16" s="55" t="s">
        <v>319</v>
      </c>
      <c r="D16" s="53" t="s">
        <v>48</v>
      </c>
      <c r="E16" s="53">
        <v>1</v>
      </c>
      <c r="F16" s="50"/>
    </row>
    <row r="17" s="83" customFormat="1" customHeight="1" spans="1:6">
      <c r="A17" s="54">
        <v>4</v>
      </c>
      <c r="B17" s="54" t="s">
        <v>320</v>
      </c>
      <c r="C17" s="55" t="s">
        <v>321</v>
      </c>
      <c r="D17" s="53" t="s">
        <v>48</v>
      </c>
      <c r="E17" s="53">
        <v>1</v>
      </c>
      <c r="F17" s="50"/>
    </row>
    <row r="18" s="83" customFormat="1" customHeight="1" spans="1:6">
      <c r="A18" s="78" t="s">
        <v>322</v>
      </c>
      <c r="B18" s="78"/>
      <c r="C18" s="78"/>
      <c r="D18" s="77"/>
      <c r="E18" s="77"/>
      <c r="F18" s="50"/>
    </row>
    <row r="19" s="83" customFormat="1" customHeight="1" spans="1:6">
      <c r="A19" s="54">
        <v>1</v>
      </c>
      <c r="B19" s="54" t="s">
        <v>323</v>
      </c>
      <c r="C19" s="55" t="s">
        <v>324</v>
      </c>
      <c r="D19" s="53" t="s">
        <v>48</v>
      </c>
      <c r="E19" s="53">
        <v>1</v>
      </c>
      <c r="F19" s="50"/>
    </row>
    <row r="20" s="83" customFormat="1" customHeight="1" spans="1:6">
      <c r="A20" s="54">
        <v>2</v>
      </c>
      <c r="B20" s="54" t="s">
        <v>325</v>
      </c>
      <c r="C20" s="55" t="s">
        <v>326</v>
      </c>
      <c r="D20" s="53" t="s">
        <v>48</v>
      </c>
      <c r="E20" s="53">
        <v>1</v>
      </c>
      <c r="F20" s="50"/>
    </row>
    <row r="21" s="83" customFormat="1" customHeight="1" spans="1:6">
      <c r="A21" s="78" t="s">
        <v>327</v>
      </c>
      <c r="B21" s="78"/>
      <c r="C21" s="78"/>
      <c r="D21" s="77"/>
      <c r="E21" s="77"/>
      <c r="F21" s="50"/>
    </row>
    <row r="22" s="83" customFormat="1" customHeight="1" spans="1:6">
      <c r="A22" s="54">
        <v>1</v>
      </c>
      <c r="B22" s="54" t="s">
        <v>328</v>
      </c>
      <c r="C22" s="55" t="s">
        <v>329</v>
      </c>
      <c r="D22" s="53" t="s">
        <v>278</v>
      </c>
      <c r="E22" s="53">
        <v>8</v>
      </c>
      <c r="F22" s="50"/>
    </row>
    <row r="23" s="83" customFormat="1" customHeight="1" spans="1:6">
      <c r="A23" s="54">
        <v>2</v>
      </c>
      <c r="B23" s="54" t="s">
        <v>330</v>
      </c>
      <c r="C23" s="55" t="s">
        <v>331</v>
      </c>
      <c r="D23" s="53" t="s">
        <v>278</v>
      </c>
      <c r="E23" s="53">
        <v>2</v>
      </c>
      <c r="F23" s="50"/>
    </row>
    <row r="24" s="83" customFormat="1" customHeight="1" spans="1:6">
      <c r="A24" s="54">
        <v>3</v>
      </c>
      <c r="B24" s="54" t="s">
        <v>332</v>
      </c>
      <c r="C24" s="55" t="s">
        <v>333</v>
      </c>
      <c r="D24" s="53" t="s">
        <v>278</v>
      </c>
      <c r="E24" s="53">
        <v>4</v>
      </c>
      <c r="F24" s="50"/>
    </row>
    <row r="25" s="83" customFormat="1" customHeight="1" spans="1:6">
      <c r="A25" s="54">
        <v>4</v>
      </c>
      <c r="B25" s="54" t="s">
        <v>332</v>
      </c>
      <c r="C25" s="55" t="s">
        <v>334</v>
      </c>
      <c r="D25" s="53" t="s">
        <v>278</v>
      </c>
      <c r="E25" s="53">
        <v>2</v>
      </c>
      <c r="F25" s="50"/>
    </row>
    <row r="26" s="83" customFormat="1" customHeight="1" spans="1:6">
      <c r="A26" s="54">
        <v>5</v>
      </c>
      <c r="B26" s="54" t="s">
        <v>332</v>
      </c>
      <c r="C26" s="55" t="s">
        <v>335</v>
      </c>
      <c r="D26" s="53" t="s">
        <v>278</v>
      </c>
      <c r="E26" s="53">
        <v>4</v>
      </c>
      <c r="F26" s="50"/>
    </row>
    <row r="27" s="83" customFormat="1" customHeight="1" spans="1:6">
      <c r="A27" s="54">
        <v>6</v>
      </c>
      <c r="B27" s="54" t="s">
        <v>336</v>
      </c>
      <c r="C27" s="55" t="s">
        <v>337</v>
      </c>
      <c r="D27" s="53" t="s">
        <v>48</v>
      </c>
      <c r="E27" s="53">
        <v>2</v>
      </c>
      <c r="F27" s="50"/>
    </row>
    <row r="28" s="83" customFormat="1" customHeight="1" spans="1:6">
      <c r="A28" s="54">
        <v>7</v>
      </c>
      <c r="B28" s="54" t="s">
        <v>336</v>
      </c>
      <c r="C28" s="55" t="s">
        <v>337</v>
      </c>
      <c r="D28" s="53" t="s">
        <v>48</v>
      </c>
      <c r="E28" s="53">
        <v>1</v>
      </c>
      <c r="F28" s="50"/>
    </row>
    <row r="29" s="83" customFormat="1" customHeight="1" spans="1:6">
      <c r="A29" s="54">
        <v>8</v>
      </c>
      <c r="B29" s="54" t="s">
        <v>338</v>
      </c>
      <c r="C29" s="55" t="s">
        <v>339</v>
      </c>
      <c r="D29" s="53" t="s">
        <v>48</v>
      </c>
      <c r="E29" s="53">
        <v>2</v>
      </c>
      <c r="F29" s="50"/>
    </row>
    <row r="30" s="83" customFormat="1" customHeight="1" spans="1:6">
      <c r="A30" s="54">
        <v>9</v>
      </c>
      <c r="B30" s="54" t="s">
        <v>338</v>
      </c>
      <c r="C30" s="55" t="s">
        <v>340</v>
      </c>
      <c r="D30" s="53" t="s">
        <v>48</v>
      </c>
      <c r="E30" s="53">
        <v>1</v>
      </c>
      <c r="F30" s="50"/>
    </row>
    <row r="31" s="83" customFormat="1" customHeight="1" spans="1:6">
      <c r="A31" s="54">
        <v>10</v>
      </c>
      <c r="B31" s="54" t="s">
        <v>338</v>
      </c>
      <c r="C31" s="55" t="s">
        <v>341</v>
      </c>
      <c r="D31" s="53" t="s">
        <v>48</v>
      </c>
      <c r="E31" s="53">
        <v>2</v>
      </c>
      <c r="F31" s="50"/>
    </row>
    <row r="32" s="83" customFormat="1" customHeight="1" spans="1:6">
      <c r="A32" s="54">
        <v>11</v>
      </c>
      <c r="B32" s="54" t="s">
        <v>342</v>
      </c>
      <c r="C32" s="55" t="s">
        <v>343</v>
      </c>
      <c r="D32" s="53" t="s">
        <v>135</v>
      </c>
      <c r="E32" s="53">
        <v>2</v>
      </c>
      <c r="F32" s="50"/>
    </row>
    <row r="33" s="83" customFormat="1" customHeight="1" spans="1:6">
      <c r="A33" s="54">
        <v>12</v>
      </c>
      <c r="B33" s="54" t="s">
        <v>344</v>
      </c>
      <c r="C33" s="55" t="s">
        <v>345</v>
      </c>
      <c r="D33" s="53" t="s">
        <v>135</v>
      </c>
      <c r="E33" s="53">
        <v>4</v>
      </c>
      <c r="F33" s="50"/>
    </row>
    <row r="34" s="83" customFormat="1" customHeight="1" spans="1:6">
      <c r="A34" s="54">
        <v>13</v>
      </c>
      <c r="B34" s="54" t="s">
        <v>346</v>
      </c>
      <c r="C34" s="55" t="s">
        <v>347</v>
      </c>
      <c r="D34" s="53" t="s">
        <v>135</v>
      </c>
      <c r="E34" s="53">
        <v>8</v>
      </c>
      <c r="F34" s="50"/>
    </row>
    <row r="35" s="83" customFormat="1" customHeight="1" spans="1:6">
      <c r="A35" s="54">
        <v>14</v>
      </c>
      <c r="B35" s="54" t="s">
        <v>348</v>
      </c>
      <c r="C35" s="55" t="s">
        <v>349</v>
      </c>
      <c r="D35" s="53" t="s">
        <v>135</v>
      </c>
      <c r="E35" s="53">
        <v>2</v>
      </c>
      <c r="F35" s="50"/>
    </row>
    <row r="36" s="83" customFormat="1" customHeight="1" spans="1:6">
      <c r="A36" s="54">
        <v>15</v>
      </c>
      <c r="B36" s="54" t="s">
        <v>161</v>
      </c>
      <c r="C36" s="55" t="s">
        <v>350</v>
      </c>
      <c r="D36" s="53" t="s">
        <v>278</v>
      </c>
      <c r="E36" s="53">
        <v>4</v>
      </c>
      <c r="F36" s="50"/>
    </row>
    <row r="37" s="83" customFormat="1" customHeight="1" spans="1:6">
      <c r="A37" s="54">
        <v>16</v>
      </c>
      <c r="B37" s="54" t="s">
        <v>351</v>
      </c>
      <c r="C37" s="55" t="s">
        <v>352</v>
      </c>
      <c r="D37" s="53" t="s">
        <v>135</v>
      </c>
      <c r="E37" s="53">
        <v>2</v>
      </c>
      <c r="F37" s="50"/>
    </row>
    <row r="38" s="83" customFormat="1" customHeight="1" spans="1:6">
      <c r="A38" s="54">
        <v>17</v>
      </c>
      <c r="B38" s="54" t="s">
        <v>353</v>
      </c>
      <c r="C38" s="55" t="s">
        <v>354</v>
      </c>
      <c r="D38" s="53" t="s">
        <v>135</v>
      </c>
      <c r="E38" s="53">
        <v>1</v>
      </c>
      <c r="F38" s="50"/>
    </row>
    <row r="39" s="83" customFormat="1" customHeight="1" spans="1:6">
      <c r="A39" s="54">
        <v>18</v>
      </c>
      <c r="B39" s="54" t="s">
        <v>355</v>
      </c>
      <c r="C39" s="55" t="s">
        <v>356</v>
      </c>
      <c r="D39" s="53" t="s">
        <v>135</v>
      </c>
      <c r="E39" s="53">
        <v>1</v>
      </c>
      <c r="F39" s="50"/>
    </row>
    <row r="40" s="83" customFormat="1" customHeight="1" spans="1:6">
      <c r="A40" s="54">
        <v>19</v>
      </c>
      <c r="B40" s="54" t="s">
        <v>357</v>
      </c>
      <c r="C40" s="55" t="s">
        <v>358</v>
      </c>
      <c r="D40" s="53" t="s">
        <v>48</v>
      </c>
      <c r="E40" s="53">
        <v>1</v>
      </c>
      <c r="F40" s="50"/>
    </row>
    <row r="41" s="83" customFormat="1" customHeight="1" spans="1:6">
      <c r="A41" s="54">
        <v>20</v>
      </c>
      <c r="B41" s="54" t="s">
        <v>359</v>
      </c>
      <c r="C41" s="55" t="s">
        <v>360</v>
      </c>
      <c r="D41" s="53" t="s">
        <v>48</v>
      </c>
      <c r="E41" s="53">
        <v>1</v>
      </c>
      <c r="F41" s="50"/>
    </row>
    <row r="42" s="83" customFormat="1" customHeight="1" spans="1:6">
      <c r="A42" s="54">
        <v>21</v>
      </c>
      <c r="B42" s="54" t="s">
        <v>361</v>
      </c>
      <c r="C42" s="55" t="s">
        <v>362</v>
      </c>
      <c r="D42" s="53" t="s">
        <v>48</v>
      </c>
      <c r="E42" s="53">
        <v>1</v>
      </c>
      <c r="F42" s="50"/>
    </row>
    <row r="43" s="83" customFormat="1" customHeight="1" spans="1:6">
      <c r="A43" s="54">
        <v>22</v>
      </c>
      <c r="B43" s="54" t="s">
        <v>363</v>
      </c>
      <c r="C43" s="55" t="s">
        <v>364</v>
      </c>
      <c r="D43" s="53" t="s">
        <v>48</v>
      </c>
      <c r="E43" s="53">
        <v>3</v>
      </c>
      <c r="F43" s="50"/>
    </row>
    <row r="44" s="83" customFormat="1" customHeight="1" spans="1:6">
      <c r="A44" s="54">
        <v>23</v>
      </c>
      <c r="B44" s="54" t="s">
        <v>365</v>
      </c>
      <c r="C44" s="55" t="s">
        <v>366</v>
      </c>
      <c r="D44" s="53" t="s">
        <v>247</v>
      </c>
      <c r="E44" s="53">
        <v>1</v>
      </c>
      <c r="F44" s="50"/>
    </row>
    <row r="45" s="83" customFormat="1" customHeight="1" spans="1:6">
      <c r="A45" s="78" t="s">
        <v>367</v>
      </c>
      <c r="B45" s="78"/>
      <c r="C45" s="78"/>
      <c r="D45" s="77"/>
      <c r="E45" s="77"/>
      <c r="F45" s="50"/>
    </row>
    <row r="46" s="83" customFormat="1" customHeight="1" spans="1:6">
      <c r="A46" s="54">
        <v>1</v>
      </c>
      <c r="B46" s="54" t="s">
        <v>368</v>
      </c>
      <c r="C46" s="55" t="s">
        <v>369</v>
      </c>
      <c r="D46" s="53" t="s">
        <v>38</v>
      </c>
      <c r="E46" s="53">
        <v>24</v>
      </c>
      <c r="F46" s="50"/>
    </row>
    <row r="47" s="83" customFormat="1" customHeight="1" spans="1:6">
      <c r="A47" s="54">
        <v>2</v>
      </c>
      <c r="B47" s="54" t="s">
        <v>46</v>
      </c>
      <c r="C47" s="55" t="s">
        <v>370</v>
      </c>
      <c r="D47" s="53" t="s">
        <v>135</v>
      </c>
      <c r="E47" s="53">
        <v>2</v>
      </c>
      <c r="F47" s="50"/>
    </row>
    <row r="48" s="83" customFormat="1" customHeight="1" spans="1:6">
      <c r="A48" s="54">
        <v>3</v>
      </c>
      <c r="B48" s="54" t="s">
        <v>371</v>
      </c>
      <c r="C48" s="55" t="s">
        <v>372</v>
      </c>
      <c r="D48" s="53" t="s">
        <v>278</v>
      </c>
      <c r="E48" s="53">
        <v>2</v>
      </c>
      <c r="F48" s="50"/>
    </row>
    <row r="49" s="83" customFormat="1" customHeight="1" spans="1:6">
      <c r="A49" s="54">
        <v>4</v>
      </c>
      <c r="B49" s="54" t="s">
        <v>373</v>
      </c>
      <c r="C49" s="55" t="s">
        <v>374</v>
      </c>
      <c r="D49" s="53" t="s">
        <v>38</v>
      </c>
      <c r="E49" s="53">
        <v>1</v>
      </c>
      <c r="F49" s="50"/>
    </row>
    <row r="50" s="83" customFormat="1" customHeight="1" spans="1:6">
      <c r="A50" s="54">
        <v>5</v>
      </c>
      <c r="B50" s="54" t="s">
        <v>375</v>
      </c>
      <c r="C50" s="55" t="s">
        <v>376</v>
      </c>
      <c r="D50" s="53" t="s">
        <v>247</v>
      </c>
      <c r="E50" s="53">
        <v>5</v>
      </c>
      <c r="F50" s="50"/>
    </row>
    <row r="51" s="83" customFormat="1" customHeight="1" spans="1:6">
      <c r="A51" s="54">
        <v>6</v>
      </c>
      <c r="B51" s="54" t="s">
        <v>377</v>
      </c>
      <c r="C51" s="55" t="s">
        <v>378</v>
      </c>
      <c r="D51" s="53" t="s">
        <v>32</v>
      </c>
      <c r="E51" s="53">
        <v>200</v>
      </c>
      <c r="F51" s="50"/>
    </row>
    <row r="52" s="83" customFormat="1" customHeight="1" spans="1:6">
      <c r="A52" s="54">
        <v>7</v>
      </c>
      <c r="B52" s="54" t="s">
        <v>379</v>
      </c>
      <c r="C52" s="55" t="s">
        <v>380</v>
      </c>
      <c r="D52" s="53" t="s">
        <v>32</v>
      </c>
      <c r="E52" s="53">
        <v>50</v>
      </c>
      <c r="F52" s="50"/>
    </row>
    <row r="53" s="62" customFormat="1" customHeight="1" spans="1:6">
      <c r="A53" s="54">
        <v>8</v>
      </c>
      <c r="B53" s="54" t="s">
        <v>381</v>
      </c>
      <c r="C53" s="55" t="s">
        <v>81</v>
      </c>
      <c r="D53" s="53" t="s">
        <v>32</v>
      </c>
      <c r="E53" s="53">
        <v>200</v>
      </c>
      <c r="F53" s="53"/>
    </row>
    <row r="54" s="83" customFormat="1" customHeight="1" spans="1:6">
      <c r="A54" s="54">
        <v>9</v>
      </c>
      <c r="B54" s="54" t="s">
        <v>382</v>
      </c>
      <c r="C54" s="55" t="s">
        <v>383</v>
      </c>
      <c r="D54" s="53" t="s">
        <v>38</v>
      </c>
      <c r="E54" s="53">
        <v>20</v>
      </c>
      <c r="F54" s="50"/>
    </row>
    <row r="55" s="83" customFormat="1" customHeight="1" spans="1:6">
      <c r="A55" s="54">
        <v>10</v>
      </c>
      <c r="B55" s="54" t="s">
        <v>384</v>
      </c>
      <c r="C55" s="55" t="s">
        <v>385</v>
      </c>
      <c r="D55" s="53" t="s">
        <v>32</v>
      </c>
      <c r="E55" s="53">
        <v>30</v>
      </c>
      <c r="F55" s="50"/>
    </row>
    <row r="56" s="62" customFormat="1" customHeight="1" spans="1:6">
      <c r="A56" s="54">
        <v>11</v>
      </c>
      <c r="B56" s="54" t="s">
        <v>386</v>
      </c>
      <c r="C56" s="55" t="s">
        <v>387</v>
      </c>
      <c r="D56" s="53" t="s">
        <v>32</v>
      </c>
      <c r="E56" s="53">
        <v>100</v>
      </c>
      <c r="F56" s="53"/>
    </row>
    <row r="57" s="62" customFormat="1" customHeight="1" spans="1:6">
      <c r="A57" s="54">
        <v>12</v>
      </c>
      <c r="B57" s="54" t="s">
        <v>74</v>
      </c>
      <c r="C57" s="55" t="s">
        <v>75</v>
      </c>
      <c r="D57" s="53" t="s">
        <v>32</v>
      </c>
      <c r="E57" s="53">
        <v>200</v>
      </c>
      <c r="F57" s="53"/>
    </row>
    <row r="58" s="62" customFormat="1" customHeight="1" spans="1:6">
      <c r="A58" s="78" t="s">
        <v>388</v>
      </c>
      <c r="B58" s="78"/>
      <c r="C58" s="78"/>
      <c r="D58" s="77"/>
      <c r="E58" s="77"/>
      <c r="F58" s="53"/>
    </row>
    <row r="59" s="62" customFormat="1" customHeight="1" spans="1:6">
      <c r="A59" s="78" t="s">
        <v>389</v>
      </c>
      <c r="B59" s="78"/>
      <c r="C59" s="78"/>
      <c r="D59" s="77"/>
      <c r="E59" s="77"/>
      <c r="F59" s="53"/>
    </row>
    <row r="60" s="62" customFormat="1" customHeight="1" spans="1:6">
      <c r="A60" s="78" t="s">
        <v>390</v>
      </c>
      <c r="B60" s="78"/>
      <c r="C60" s="78"/>
      <c r="D60" s="77"/>
      <c r="E60" s="77"/>
      <c r="F60" s="53"/>
    </row>
    <row r="61" s="62" customFormat="1" customHeight="1" spans="1:6">
      <c r="A61" s="54">
        <v>1</v>
      </c>
      <c r="B61" s="54" t="s">
        <v>391</v>
      </c>
      <c r="C61" s="84" t="s">
        <v>392</v>
      </c>
      <c r="D61" s="85" t="s">
        <v>48</v>
      </c>
      <c r="E61" s="91">
        <v>8</v>
      </c>
      <c r="F61" s="53"/>
    </row>
    <row r="62" s="62" customFormat="1" customHeight="1" spans="1:6">
      <c r="A62" s="54">
        <v>2</v>
      </c>
      <c r="B62" s="54" t="s">
        <v>393</v>
      </c>
      <c r="C62" s="84" t="s">
        <v>394</v>
      </c>
      <c r="D62" s="85" t="s">
        <v>48</v>
      </c>
      <c r="E62" s="91">
        <v>8</v>
      </c>
      <c r="F62" s="53"/>
    </row>
    <row r="63" s="62" customFormat="1" customHeight="1" spans="1:6">
      <c r="A63" s="54">
        <v>3</v>
      </c>
      <c r="B63" s="54" t="s">
        <v>395</v>
      </c>
      <c r="C63" s="84" t="s">
        <v>396</v>
      </c>
      <c r="D63" s="85" t="s">
        <v>48</v>
      </c>
      <c r="E63" s="91">
        <v>8</v>
      </c>
      <c r="F63" s="53"/>
    </row>
    <row r="64" s="62" customFormat="1" customHeight="1" spans="1:6">
      <c r="A64" s="78" t="s">
        <v>397</v>
      </c>
      <c r="B64" s="78"/>
      <c r="C64" s="78"/>
      <c r="D64" s="77"/>
      <c r="E64" s="77"/>
      <c r="F64" s="53"/>
    </row>
    <row r="65" s="62" customFormat="1" customHeight="1" spans="1:6">
      <c r="A65" s="54">
        <v>1</v>
      </c>
      <c r="B65" s="54" t="s">
        <v>332</v>
      </c>
      <c r="C65" s="84" t="s">
        <v>333</v>
      </c>
      <c r="D65" s="85" t="s">
        <v>278</v>
      </c>
      <c r="E65" s="91">
        <v>16</v>
      </c>
      <c r="F65" s="53"/>
    </row>
    <row r="66" s="62" customFormat="1" customHeight="1" spans="1:6">
      <c r="A66" s="54">
        <v>2</v>
      </c>
      <c r="B66" s="54" t="s">
        <v>338</v>
      </c>
      <c r="C66" s="87" t="s">
        <v>339</v>
      </c>
      <c r="D66" s="88" t="s">
        <v>48</v>
      </c>
      <c r="E66" s="88">
        <v>8</v>
      </c>
      <c r="F66" s="53"/>
    </row>
    <row r="67" s="62" customFormat="1" customHeight="1" spans="1:6">
      <c r="A67" s="54">
        <v>3</v>
      </c>
      <c r="B67" s="54" t="s">
        <v>161</v>
      </c>
      <c r="C67" s="92" t="s">
        <v>350</v>
      </c>
      <c r="D67" s="88" t="s">
        <v>278</v>
      </c>
      <c r="E67" s="91">
        <v>16</v>
      </c>
      <c r="F67" s="53"/>
    </row>
    <row r="68" s="62" customFormat="1" customHeight="1" spans="1:6">
      <c r="A68" s="54">
        <v>4</v>
      </c>
      <c r="B68" s="54" t="s">
        <v>398</v>
      </c>
      <c r="C68" s="87" t="s">
        <v>399</v>
      </c>
      <c r="D68" s="88" t="s">
        <v>48</v>
      </c>
      <c r="E68" s="88">
        <v>8</v>
      </c>
      <c r="F68" s="53"/>
    </row>
    <row r="69" s="62" customFormat="1" customHeight="1" spans="1:6">
      <c r="A69" s="54">
        <v>5</v>
      </c>
      <c r="B69" s="54" t="s">
        <v>351</v>
      </c>
      <c r="C69" s="92" t="s">
        <v>352</v>
      </c>
      <c r="D69" s="88" t="s">
        <v>135</v>
      </c>
      <c r="E69" s="88">
        <v>8</v>
      </c>
      <c r="F69" s="53"/>
    </row>
    <row r="70" s="62" customFormat="1" customHeight="1" spans="1:6">
      <c r="A70" s="78" t="s">
        <v>400</v>
      </c>
      <c r="B70" s="78"/>
      <c r="C70" s="78"/>
      <c r="D70" s="77"/>
      <c r="E70" s="77"/>
      <c r="F70" s="53"/>
    </row>
    <row r="71" s="62" customFormat="1" customHeight="1" spans="1:6">
      <c r="A71" s="54">
        <v>1</v>
      </c>
      <c r="B71" s="93" t="s">
        <v>368</v>
      </c>
      <c r="C71" s="87" t="s">
        <v>369</v>
      </c>
      <c r="D71" s="91" t="s">
        <v>38</v>
      </c>
      <c r="E71" s="91">
        <v>16</v>
      </c>
      <c r="F71" s="53"/>
    </row>
    <row r="72" s="62" customFormat="1" customHeight="1" spans="1:6">
      <c r="A72" s="54">
        <v>2</v>
      </c>
      <c r="B72" s="93" t="s">
        <v>401</v>
      </c>
      <c r="C72" s="92" t="s">
        <v>402</v>
      </c>
      <c r="D72" s="91" t="s">
        <v>135</v>
      </c>
      <c r="E72" s="88">
        <v>8</v>
      </c>
      <c r="F72" s="53"/>
    </row>
    <row r="73" s="62" customFormat="1" customHeight="1" spans="1:6">
      <c r="A73" s="54">
        <v>3</v>
      </c>
      <c r="B73" s="93" t="s">
        <v>403</v>
      </c>
      <c r="C73" s="87" t="s">
        <v>372</v>
      </c>
      <c r="D73" s="88" t="s">
        <v>278</v>
      </c>
      <c r="E73" s="88">
        <v>8</v>
      </c>
      <c r="F73" s="53"/>
    </row>
    <row r="74" s="62" customFormat="1" customHeight="1" spans="1:6">
      <c r="A74" s="54">
        <v>4</v>
      </c>
      <c r="B74" s="93" t="s">
        <v>373</v>
      </c>
      <c r="C74" s="87" t="s">
        <v>374</v>
      </c>
      <c r="D74" s="88" t="s">
        <v>38</v>
      </c>
      <c r="E74" s="88">
        <v>8</v>
      </c>
      <c r="F74" s="53"/>
    </row>
    <row r="75" s="62" customFormat="1" customHeight="1" spans="1:6">
      <c r="A75" s="54">
        <v>5</v>
      </c>
      <c r="B75" s="93" t="s">
        <v>377</v>
      </c>
      <c r="C75" s="87" t="s">
        <v>404</v>
      </c>
      <c r="D75" s="94" t="s">
        <v>32</v>
      </c>
      <c r="E75" s="88">
        <v>200</v>
      </c>
      <c r="F75" s="53"/>
    </row>
    <row r="76" s="62" customFormat="1" customHeight="1" spans="1:6">
      <c r="A76" s="54">
        <v>6</v>
      </c>
      <c r="B76" s="95" t="s">
        <v>379</v>
      </c>
      <c r="C76" s="96" t="s">
        <v>405</v>
      </c>
      <c r="D76" s="94" t="s">
        <v>32</v>
      </c>
      <c r="E76" s="88">
        <v>50</v>
      </c>
      <c r="F76" s="53"/>
    </row>
    <row r="77" s="62" customFormat="1" customHeight="1" spans="1:6">
      <c r="A77" s="54">
        <v>7</v>
      </c>
      <c r="B77" s="95" t="s">
        <v>382</v>
      </c>
      <c r="C77" s="96"/>
      <c r="D77" s="94" t="s">
        <v>38</v>
      </c>
      <c r="E77" s="88">
        <v>8</v>
      </c>
      <c r="F77" s="53"/>
    </row>
    <row r="78" s="62" customFormat="1" customHeight="1" spans="1:6">
      <c r="A78" s="54">
        <v>8</v>
      </c>
      <c r="B78" s="54" t="s">
        <v>381</v>
      </c>
      <c r="C78" s="55" t="s">
        <v>81</v>
      </c>
      <c r="D78" s="53" t="s">
        <v>32</v>
      </c>
      <c r="E78" s="53">
        <v>200</v>
      </c>
      <c r="F78" s="53"/>
    </row>
    <row r="79" s="62" customFormat="1" customHeight="1" spans="1:6">
      <c r="A79" s="54">
        <v>9</v>
      </c>
      <c r="B79" s="95" t="s">
        <v>386</v>
      </c>
      <c r="C79" s="96" t="s">
        <v>406</v>
      </c>
      <c r="D79" s="94" t="s">
        <v>32</v>
      </c>
      <c r="E79" s="53">
        <v>200</v>
      </c>
      <c r="F79" s="53"/>
    </row>
    <row r="80" s="62" customFormat="1" customHeight="1" spans="1:6">
      <c r="A80" s="54">
        <v>10</v>
      </c>
      <c r="B80" s="54" t="s">
        <v>74</v>
      </c>
      <c r="C80" s="55" t="s">
        <v>75</v>
      </c>
      <c r="D80" s="53" t="s">
        <v>32</v>
      </c>
      <c r="E80" s="53">
        <v>200</v>
      </c>
      <c r="F80" s="53"/>
    </row>
    <row r="81" s="62" customFormat="1" customHeight="1" spans="1:6">
      <c r="A81" s="78" t="s">
        <v>407</v>
      </c>
      <c r="B81" s="78"/>
      <c r="C81" s="78"/>
      <c r="D81" s="77"/>
      <c r="E81" s="77"/>
      <c r="F81" s="53"/>
    </row>
    <row r="82" s="62" customFormat="1" customHeight="1" spans="1:6">
      <c r="A82" s="78" t="s">
        <v>390</v>
      </c>
      <c r="B82" s="78"/>
      <c r="C82" s="78"/>
      <c r="D82" s="77"/>
      <c r="E82" s="77"/>
      <c r="F82" s="53"/>
    </row>
    <row r="83" s="62" customFormat="1" customHeight="1" spans="1:6">
      <c r="A83" s="54">
        <v>1</v>
      </c>
      <c r="B83" s="54" t="s">
        <v>391</v>
      </c>
      <c r="C83" s="84" t="s">
        <v>408</v>
      </c>
      <c r="D83" s="85" t="s">
        <v>48</v>
      </c>
      <c r="E83" s="91">
        <v>3</v>
      </c>
      <c r="F83" s="53"/>
    </row>
    <row r="84" s="62" customFormat="1" customHeight="1" spans="1:6">
      <c r="A84" s="54">
        <v>2</v>
      </c>
      <c r="B84" s="54" t="s">
        <v>393</v>
      </c>
      <c r="C84" s="84" t="s">
        <v>409</v>
      </c>
      <c r="D84" s="85" t="s">
        <v>48</v>
      </c>
      <c r="E84" s="91">
        <v>3</v>
      </c>
      <c r="F84" s="53"/>
    </row>
    <row r="85" s="62" customFormat="1" customHeight="1" spans="1:6">
      <c r="A85" s="54">
        <v>3</v>
      </c>
      <c r="B85" s="54" t="s">
        <v>395</v>
      </c>
      <c r="C85" s="84" t="s">
        <v>396</v>
      </c>
      <c r="D85" s="85" t="s">
        <v>48</v>
      </c>
      <c r="E85" s="91">
        <v>3</v>
      </c>
      <c r="F85" s="53"/>
    </row>
    <row r="86" s="62" customFormat="1" customHeight="1" spans="1:6">
      <c r="A86" s="54">
        <v>4</v>
      </c>
      <c r="B86" s="54" t="s">
        <v>159</v>
      </c>
      <c r="C86" s="55" t="s">
        <v>410</v>
      </c>
      <c r="D86" s="53" t="s">
        <v>48</v>
      </c>
      <c r="E86" s="53">
        <v>6</v>
      </c>
      <c r="F86" s="53"/>
    </row>
    <row r="87" s="62" customFormat="1" customHeight="1" spans="1:6">
      <c r="A87" s="54">
        <v>5</v>
      </c>
      <c r="B87" s="54" t="s">
        <v>161</v>
      </c>
      <c r="C87" s="55" t="s">
        <v>411</v>
      </c>
      <c r="D87" s="53" t="s">
        <v>135</v>
      </c>
      <c r="E87" s="53">
        <v>6</v>
      </c>
      <c r="F87" s="53"/>
    </row>
    <row r="88" s="62" customFormat="1" customHeight="1" spans="1:6">
      <c r="A88" s="54">
        <v>6</v>
      </c>
      <c r="B88" s="54" t="s">
        <v>412</v>
      </c>
      <c r="C88" s="84" t="s">
        <v>413</v>
      </c>
      <c r="D88" s="85" t="s">
        <v>135</v>
      </c>
      <c r="E88" s="91">
        <v>3</v>
      </c>
      <c r="F88" s="53"/>
    </row>
    <row r="89" s="62" customFormat="1" customHeight="1" spans="1:6">
      <c r="A89" s="54">
        <v>7</v>
      </c>
      <c r="B89" s="54" t="s">
        <v>382</v>
      </c>
      <c r="C89" s="84" t="s">
        <v>414</v>
      </c>
      <c r="D89" s="85" t="s">
        <v>135</v>
      </c>
      <c r="E89" s="91">
        <v>6</v>
      </c>
      <c r="F89" s="53"/>
    </row>
    <row r="90" s="62" customFormat="1" customHeight="1" spans="1:6">
      <c r="A90" s="78" t="s">
        <v>397</v>
      </c>
      <c r="B90" s="78"/>
      <c r="C90" s="78"/>
      <c r="D90" s="77"/>
      <c r="E90" s="77"/>
      <c r="F90" s="53"/>
    </row>
    <row r="91" s="62" customFormat="1" customHeight="1" spans="1:6">
      <c r="A91" s="54">
        <v>1</v>
      </c>
      <c r="B91" s="97" t="s">
        <v>332</v>
      </c>
      <c r="C91" s="84" t="s">
        <v>333</v>
      </c>
      <c r="D91" s="85" t="s">
        <v>278</v>
      </c>
      <c r="E91" s="88">
        <v>12</v>
      </c>
      <c r="F91" s="53"/>
    </row>
    <row r="92" s="62" customFormat="1" customHeight="1" spans="1:6">
      <c r="A92" s="54">
        <v>2</v>
      </c>
      <c r="B92" s="93" t="s">
        <v>338</v>
      </c>
      <c r="C92" s="87" t="s">
        <v>339</v>
      </c>
      <c r="D92" s="88" t="s">
        <v>48</v>
      </c>
      <c r="E92" s="88">
        <v>6</v>
      </c>
      <c r="F92" s="53"/>
    </row>
    <row r="93" s="62" customFormat="1" customHeight="1" spans="1:6">
      <c r="A93" s="54">
        <v>3</v>
      </c>
      <c r="B93" s="93" t="s">
        <v>161</v>
      </c>
      <c r="C93" s="92" t="s">
        <v>350</v>
      </c>
      <c r="D93" s="88" t="s">
        <v>278</v>
      </c>
      <c r="E93" s="88">
        <v>9</v>
      </c>
      <c r="F93" s="53"/>
    </row>
    <row r="94" s="62" customFormat="1" customHeight="1" spans="1:6">
      <c r="A94" s="54">
        <v>4</v>
      </c>
      <c r="B94" s="93" t="s">
        <v>398</v>
      </c>
      <c r="C94" s="87" t="s">
        <v>399</v>
      </c>
      <c r="D94" s="88" t="s">
        <v>48</v>
      </c>
      <c r="E94" s="88">
        <v>3</v>
      </c>
      <c r="F94" s="53"/>
    </row>
    <row r="95" s="62" customFormat="1" customHeight="1" spans="1:6">
      <c r="A95" s="54">
        <v>5</v>
      </c>
      <c r="B95" s="93" t="s">
        <v>351</v>
      </c>
      <c r="C95" s="92" t="s">
        <v>352</v>
      </c>
      <c r="D95" s="88" t="s">
        <v>135</v>
      </c>
      <c r="E95" s="88">
        <v>3</v>
      </c>
      <c r="F95" s="53"/>
    </row>
    <row r="96" s="62" customFormat="1" customHeight="1" spans="1:6">
      <c r="A96" s="78" t="s">
        <v>400</v>
      </c>
      <c r="B96" s="78"/>
      <c r="C96" s="78"/>
      <c r="D96" s="77"/>
      <c r="E96" s="77"/>
      <c r="F96" s="53"/>
    </row>
    <row r="97" s="62" customFormat="1" customHeight="1" spans="1:6">
      <c r="A97" s="54">
        <v>1</v>
      </c>
      <c r="B97" s="93" t="s">
        <v>368</v>
      </c>
      <c r="C97" s="87" t="s">
        <v>369</v>
      </c>
      <c r="D97" s="91" t="s">
        <v>38</v>
      </c>
      <c r="E97" s="91">
        <v>12</v>
      </c>
      <c r="F97" s="53"/>
    </row>
    <row r="98" s="62" customFormat="1" customHeight="1" spans="1:6">
      <c r="A98" s="54">
        <v>2</v>
      </c>
      <c r="B98" s="93" t="s">
        <v>415</v>
      </c>
      <c r="C98" s="92" t="s">
        <v>416</v>
      </c>
      <c r="D98" s="91" t="s">
        <v>135</v>
      </c>
      <c r="E98" s="88">
        <v>3</v>
      </c>
      <c r="F98" s="53"/>
    </row>
    <row r="99" s="62" customFormat="1" customHeight="1" spans="1:6">
      <c r="A99" s="54">
        <v>3</v>
      </c>
      <c r="B99" s="93" t="s">
        <v>371</v>
      </c>
      <c r="C99" s="87" t="s">
        <v>372</v>
      </c>
      <c r="D99" s="88" t="s">
        <v>278</v>
      </c>
      <c r="E99" s="88">
        <v>3</v>
      </c>
      <c r="F99" s="53"/>
    </row>
    <row r="100" s="62" customFormat="1" customHeight="1" spans="1:6">
      <c r="A100" s="54">
        <v>4</v>
      </c>
      <c r="B100" s="93" t="s">
        <v>373</v>
      </c>
      <c r="C100" s="87" t="s">
        <v>374</v>
      </c>
      <c r="D100" s="88" t="s">
        <v>38</v>
      </c>
      <c r="E100" s="88">
        <v>3</v>
      </c>
      <c r="F100" s="53"/>
    </row>
    <row r="101" s="62" customFormat="1" customHeight="1" spans="1:6">
      <c r="A101" s="54">
        <v>5</v>
      </c>
      <c r="B101" s="93" t="s">
        <v>377</v>
      </c>
      <c r="C101" s="87" t="s">
        <v>404</v>
      </c>
      <c r="D101" s="94" t="s">
        <v>32</v>
      </c>
      <c r="E101" s="88">
        <v>120</v>
      </c>
      <c r="F101" s="53"/>
    </row>
    <row r="102" s="62" customFormat="1" customHeight="1" spans="1:6">
      <c r="A102" s="54">
        <v>6</v>
      </c>
      <c r="B102" s="95" t="s">
        <v>379</v>
      </c>
      <c r="C102" s="96" t="s">
        <v>405</v>
      </c>
      <c r="D102" s="94" t="s">
        <v>32</v>
      </c>
      <c r="E102" s="88">
        <v>100</v>
      </c>
      <c r="F102" s="53"/>
    </row>
    <row r="103" s="62" customFormat="1" customHeight="1" spans="1:6">
      <c r="A103" s="54">
        <v>7</v>
      </c>
      <c r="B103" s="95" t="s">
        <v>382</v>
      </c>
      <c r="C103" s="84" t="s">
        <v>414</v>
      </c>
      <c r="D103" s="94" t="s">
        <v>38</v>
      </c>
      <c r="E103" s="88">
        <v>16</v>
      </c>
      <c r="F103" s="53"/>
    </row>
    <row r="104" s="62" customFormat="1" customHeight="1" spans="1:6">
      <c r="A104" s="54">
        <v>8</v>
      </c>
      <c r="B104" s="95" t="s">
        <v>417</v>
      </c>
      <c r="C104" s="96"/>
      <c r="D104" s="94" t="s">
        <v>32</v>
      </c>
      <c r="E104" s="88">
        <v>120</v>
      </c>
      <c r="F104" s="53"/>
    </row>
    <row r="105" s="62" customFormat="1" customHeight="1" spans="1:6">
      <c r="A105" s="54">
        <v>9</v>
      </c>
      <c r="B105" s="95" t="s">
        <v>386</v>
      </c>
      <c r="C105" s="96" t="s">
        <v>406</v>
      </c>
      <c r="D105" s="94" t="s">
        <v>32</v>
      </c>
      <c r="E105" s="53">
        <v>140</v>
      </c>
      <c r="F105" s="53"/>
    </row>
    <row r="106" s="62" customFormat="1" customHeight="1" spans="1:6">
      <c r="A106" s="54">
        <v>10</v>
      </c>
      <c r="B106" s="95" t="s">
        <v>418</v>
      </c>
      <c r="C106" s="96" t="s">
        <v>419</v>
      </c>
      <c r="D106" s="94" t="s">
        <v>32</v>
      </c>
      <c r="E106" s="53">
        <v>140</v>
      </c>
      <c r="F106" s="53"/>
    </row>
  </sheetData>
  <mergeCells count="17">
    <mergeCell ref="A1:E1"/>
    <mergeCell ref="A3:E3"/>
    <mergeCell ref="A4:E4"/>
    <mergeCell ref="A10:E10"/>
    <mergeCell ref="A13:E13"/>
    <mergeCell ref="A18:E18"/>
    <mergeCell ref="A21:E21"/>
    <mergeCell ref="A45:E45"/>
    <mergeCell ref="A58:E58"/>
    <mergeCell ref="A59:E59"/>
    <mergeCell ref="A60:E60"/>
    <mergeCell ref="A64:E64"/>
    <mergeCell ref="A70:E70"/>
    <mergeCell ref="A81:E81"/>
    <mergeCell ref="A82:E82"/>
    <mergeCell ref="A90:E90"/>
    <mergeCell ref="A96:E96"/>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zoomScale="145" zoomScaleNormal="145" topLeftCell="A7" workbookViewId="0">
      <selection activeCell="F2" sqref="F2:F20"/>
    </sheetView>
  </sheetViews>
  <sheetFormatPr defaultColWidth="9" defaultRowHeight="20" customHeight="1" outlineLevelCol="5"/>
  <cols>
    <col min="1" max="1" width="6.83333333333333" style="62" customWidth="1"/>
    <col min="2" max="2" width="11.3333333333333" style="63" customWidth="1"/>
    <col min="3" max="3" width="24.8166666666667" style="65" customWidth="1"/>
    <col min="4" max="5" width="7.75" style="62" customWidth="1"/>
    <col min="6" max="16384" width="9" style="62"/>
  </cols>
  <sheetData>
    <row r="1" s="82" customFormat="1" customHeight="1" spans="1:5">
      <c r="A1" s="49" t="s">
        <v>16</v>
      </c>
      <c r="B1" s="22"/>
      <c r="C1" s="22"/>
      <c r="D1" s="49"/>
      <c r="E1" s="49"/>
    </row>
    <row r="2" s="83" customFormat="1" customHeight="1" spans="1:6">
      <c r="A2" s="50" t="s">
        <v>0</v>
      </c>
      <c r="B2" s="23" t="s">
        <v>218</v>
      </c>
      <c r="C2" s="23" t="s">
        <v>219</v>
      </c>
      <c r="D2" s="50" t="s">
        <v>26</v>
      </c>
      <c r="E2" s="51" t="s">
        <v>27</v>
      </c>
      <c r="F2" s="50" t="s">
        <v>3</v>
      </c>
    </row>
    <row r="3" s="83" customFormat="1" customHeight="1" spans="1:6">
      <c r="A3" s="67" t="s">
        <v>420</v>
      </c>
      <c r="B3" s="68"/>
      <c r="C3" s="68"/>
      <c r="D3" s="69"/>
      <c r="E3" s="69"/>
      <c r="F3" s="50"/>
    </row>
    <row r="4" s="83" customFormat="1" customHeight="1" spans="1:6">
      <c r="A4" s="53">
        <v>1</v>
      </c>
      <c r="B4" s="54" t="s">
        <v>421</v>
      </c>
      <c r="C4" s="55" t="s">
        <v>422</v>
      </c>
      <c r="D4" s="53" t="s">
        <v>423</v>
      </c>
      <c r="E4" s="56">
        <v>47</v>
      </c>
      <c r="F4" s="50"/>
    </row>
    <row r="5" s="83" customFormat="1" customHeight="1" spans="1:6">
      <c r="A5" s="53">
        <v>2</v>
      </c>
      <c r="B5" s="54" t="s">
        <v>424</v>
      </c>
      <c r="C5" s="55" t="s">
        <v>425</v>
      </c>
      <c r="D5" s="53" t="s">
        <v>48</v>
      </c>
      <c r="E5" s="56">
        <v>1</v>
      </c>
      <c r="F5" s="50"/>
    </row>
    <row r="6" s="83" customFormat="1" customHeight="1" spans="1:6">
      <c r="A6" s="53">
        <v>3</v>
      </c>
      <c r="B6" s="54" t="s">
        <v>426</v>
      </c>
      <c r="C6" s="55" t="s">
        <v>427</v>
      </c>
      <c r="D6" s="53" t="s">
        <v>428</v>
      </c>
      <c r="E6" s="56">
        <v>153</v>
      </c>
      <c r="F6" s="50"/>
    </row>
    <row r="7" s="83" customFormat="1" customHeight="1" spans="1:6">
      <c r="A7" s="53">
        <v>4</v>
      </c>
      <c r="B7" s="54" t="s">
        <v>429</v>
      </c>
      <c r="C7" s="55" t="s">
        <v>430</v>
      </c>
      <c r="D7" s="53" t="s">
        <v>135</v>
      </c>
      <c r="E7" s="56">
        <v>1</v>
      </c>
      <c r="F7" s="50"/>
    </row>
    <row r="8" s="83" customFormat="1" customHeight="1" spans="1:6">
      <c r="A8" s="53">
        <v>5</v>
      </c>
      <c r="B8" s="54" t="s">
        <v>431</v>
      </c>
      <c r="C8" s="55" t="s">
        <v>432</v>
      </c>
      <c r="D8" s="53" t="s">
        <v>423</v>
      </c>
      <c r="E8" s="56">
        <v>47</v>
      </c>
      <c r="F8" s="50"/>
    </row>
    <row r="9" s="83" customFormat="1" customHeight="1" spans="1:6">
      <c r="A9" s="53">
        <v>6</v>
      </c>
      <c r="B9" s="54" t="s">
        <v>21</v>
      </c>
      <c r="C9" s="55" t="s">
        <v>433</v>
      </c>
      <c r="D9" s="53" t="s">
        <v>135</v>
      </c>
      <c r="E9" s="56">
        <v>1</v>
      </c>
      <c r="F9" s="50"/>
    </row>
    <row r="10" s="62" customFormat="1" customHeight="1" spans="1:6">
      <c r="A10" s="50" t="s">
        <v>434</v>
      </c>
      <c r="B10" s="23" t="s">
        <v>435</v>
      </c>
      <c r="C10" s="23" t="s">
        <v>436</v>
      </c>
      <c r="D10" s="50"/>
      <c r="E10" s="51"/>
      <c r="F10" s="53"/>
    </row>
    <row r="11" s="62" customFormat="1" customHeight="1" spans="1:6">
      <c r="A11" s="49" t="s">
        <v>437</v>
      </c>
      <c r="B11" s="22"/>
      <c r="C11" s="22"/>
      <c r="D11" s="49"/>
      <c r="E11" s="49"/>
      <c r="F11" s="53"/>
    </row>
    <row r="12" s="62" customFormat="1" customHeight="1" spans="1:6">
      <c r="A12" s="50" t="s">
        <v>0</v>
      </c>
      <c r="B12" s="23" t="s">
        <v>218</v>
      </c>
      <c r="C12" s="23" t="s">
        <v>219</v>
      </c>
      <c r="D12" s="50" t="s">
        <v>26</v>
      </c>
      <c r="E12" s="51" t="s">
        <v>27</v>
      </c>
      <c r="F12" s="53"/>
    </row>
    <row r="13" customHeight="1" spans="1:6">
      <c r="A13" s="53">
        <v>1</v>
      </c>
      <c r="B13" s="54" t="s">
        <v>421</v>
      </c>
      <c r="C13" s="55" t="s">
        <v>438</v>
      </c>
      <c r="D13" s="53" t="s">
        <v>423</v>
      </c>
      <c r="E13" s="56">
        <v>35.95</v>
      </c>
      <c r="F13" s="53"/>
    </row>
    <row r="14" customHeight="1" spans="1:6">
      <c r="A14" s="53">
        <v>2</v>
      </c>
      <c r="B14" s="54" t="s">
        <v>424</v>
      </c>
      <c r="C14" s="55" t="s">
        <v>439</v>
      </c>
      <c r="D14" s="53" t="s">
        <v>48</v>
      </c>
      <c r="E14" s="56">
        <v>1</v>
      </c>
      <c r="F14" s="53"/>
    </row>
    <row r="15" customHeight="1" spans="1:6">
      <c r="A15" s="53">
        <v>3</v>
      </c>
      <c r="B15" s="54" t="s">
        <v>426</v>
      </c>
      <c r="C15" s="55" t="s">
        <v>427</v>
      </c>
      <c r="D15" s="53" t="s">
        <v>428</v>
      </c>
      <c r="E15" s="56">
        <v>117</v>
      </c>
      <c r="F15" s="53"/>
    </row>
    <row r="16" customHeight="1" spans="1:6">
      <c r="A16" s="53">
        <v>4</v>
      </c>
      <c r="B16" s="54" t="s">
        <v>429</v>
      </c>
      <c r="C16" s="55" t="s">
        <v>430</v>
      </c>
      <c r="D16" s="53" t="s">
        <v>135</v>
      </c>
      <c r="E16" s="56">
        <v>1</v>
      </c>
      <c r="F16" s="53"/>
    </row>
    <row r="17" customHeight="1" spans="1:6">
      <c r="A17" s="53">
        <v>5</v>
      </c>
      <c r="B17" s="54" t="s">
        <v>431</v>
      </c>
      <c r="C17" s="55" t="s">
        <v>432</v>
      </c>
      <c r="D17" s="53" t="s">
        <v>423</v>
      </c>
      <c r="E17" s="56">
        <v>36</v>
      </c>
      <c r="F17" s="53"/>
    </row>
    <row r="18" customHeight="1" spans="1:6">
      <c r="A18" s="53">
        <v>6</v>
      </c>
      <c r="B18" s="54" t="s">
        <v>21</v>
      </c>
      <c r="C18" s="55" t="s">
        <v>433</v>
      </c>
      <c r="D18" s="53" t="s">
        <v>135</v>
      </c>
      <c r="E18" s="56">
        <v>1</v>
      </c>
      <c r="F18" s="53"/>
    </row>
    <row r="19" customHeight="1" spans="1:6">
      <c r="A19" s="53">
        <v>7</v>
      </c>
      <c r="B19" s="54" t="s">
        <v>332</v>
      </c>
      <c r="C19" s="84" t="s">
        <v>333</v>
      </c>
      <c r="D19" s="85" t="s">
        <v>278</v>
      </c>
      <c r="E19" s="86">
        <v>2</v>
      </c>
      <c r="F19" s="53"/>
    </row>
    <row r="20" customHeight="1" spans="1:6">
      <c r="A20" s="53">
        <v>8</v>
      </c>
      <c r="B20" s="54" t="s">
        <v>338</v>
      </c>
      <c r="C20" s="87" t="s">
        <v>339</v>
      </c>
      <c r="D20" s="88" t="s">
        <v>48</v>
      </c>
      <c r="E20" s="89">
        <v>1</v>
      </c>
      <c r="F20" s="53"/>
    </row>
    <row r="22" customHeight="1" spans="3:3">
      <c r="C22" s="90"/>
    </row>
  </sheetData>
  <mergeCells count="4">
    <mergeCell ref="A1:E1"/>
    <mergeCell ref="A3:E3"/>
    <mergeCell ref="C10:E10"/>
    <mergeCell ref="A11:E11"/>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145" zoomScaleNormal="145" topLeftCell="A6" workbookViewId="0">
      <selection activeCell="F2" sqref="F2:F19"/>
    </sheetView>
  </sheetViews>
  <sheetFormatPr defaultColWidth="9" defaultRowHeight="14.25" outlineLevelCol="5"/>
  <cols>
    <col min="1" max="1" width="7.33333333333333" style="48" customWidth="1"/>
    <col min="2" max="2" width="12.5583333333333" style="66" customWidth="1"/>
    <col min="3" max="3" width="31.025" style="17" customWidth="1"/>
    <col min="4" max="4" width="7.50833333333333" style="48" customWidth="1"/>
    <col min="5" max="5" width="6.275" style="48" customWidth="1"/>
    <col min="6" max="16384" width="9" style="48"/>
  </cols>
  <sheetData>
    <row r="1" spans="1:5">
      <c r="A1" s="49" t="s">
        <v>17</v>
      </c>
      <c r="B1" s="22"/>
      <c r="C1" s="22"/>
      <c r="D1" s="49"/>
      <c r="E1" s="49"/>
    </row>
    <row r="2" s="47" customFormat="1" ht="12" spans="1:6">
      <c r="A2" s="50" t="s">
        <v>0</v>
      </c>
      <c r="B2" s="23" t="s">
        <v>218</v>
      </c>
      <c r="C2" s="23" t="s">
        <v>219</v>
      </c>
      <c r="D2" s="50" t="s">
        <v>26</v>
      </c>
      <c r="E2" s="50" t="s">
        <v>27</v>
      </c>
      <c r="F2" s="52" t="s">
        <v>3</v>
      </c>
    </row>
    <row r="3" s="47" customFormat="1" ht="12" spans="1:6">
      <c r="A3" s="77" t="s">
        <v>440</v>
      </c>
      <c r="B3" s="78"/>
      <c r="C3" s="78"/>
      <c r="D3" s="77"/>
      <c r="E3" s="77"/>
      <c r="F3" s="52"/>
    </row>
    <row r="4" s="47" customFormat="1" ht="45" spans="1:6">
      <c r="A4" s="53">
        <v>1</v>
      </c>
      <c r="B4" s="54" t="s">
        <v>441</v>
      </c>
      <c r="C4" s="55" t="s">
        <v>442</v>
      </c>
      <c r="D4" s="53" t="s">
        <v>135</v>
      </c>
      <c r="E4" s="53">
        <v>1</v>
      </c>
      <c r="F4" s="52"/>
    </row>
    <row r="5" s="47" customFormat="1" ht="22.5" spans="1:6">
      <c r="A5" s="53">
        <v>2</v>
      </c>
      <c r="B5" s="54" t="s">
        <v>443</v>
      </c>
      <c r="C5" s="55" t="s">
        <v>444</v>
      </c>
      <c r="D5" s="53" t="s">
        <v>48</v>
      </c>
      <c r="E5" s="53">
        <v>1</v>
      </c>
      <c r="F5" s="52"/>
    </row>
    <row r="6" s="47" customFormat="1" ht="12" spans="1:6">
      <c r="A6" s="77" t="s">
        <v>445</v>
      </c>
      <c r="B6" s="78"/>
      <c r="C6" s="78"/>
      <c r="D6" s="77"/>
      <c r="E6" s="77"/>
      <c r="F6" s="52"/>
    </row>
    <row r="7" s="47" customFormat="1" ht="78.75" spans="1:6">
      <c r="A7" s="53">
        <v>1</v>
      </c>
      <c r="B7" s="79" t="s">
        <v>446</v>
      </c>
      <c r="C7" s="80" t="s">
        <v>447</v>
      </c>
      <c r="D7" s="81" t="s">
        <v>48</v>
      </c>
      <c r="E7" s="81">
        <v>36</v>
      </c>
      <c r="F7" s="52"/>
    </row>
    <row r="8" s="47" customFormat="1" ht="67.5" spans="1:6">
      <c r="A8" s="53">
        <v>2</v>
      </c>
      <c r="B8" s="79" t="s">
        <v>448</v>
      </c>
      <c r="C8" s="80" t="s">
        <v>449</v>
      </c>
      <c r="D8" s="81" t="s">
        <v>48</v>
      </c>
      <c r="E8" s="81">
        <v>8</v>
      </c>
      <c r="F8" s="52"/>
    </row>
    <row r="9" s="47" customFormat="1" ht="12" spans="1:6">
      <c r="A9" s="53">
        <v>3</v>
      </c>
      <c r="B9" s="79" t="s">
        <v>450</v>
      </c>
      <c r="C9" s="80" t="s">
        <v>451</v>
      </c>
      <c r="D9" s="81" t="s">
        <v>48</v>
      </c>
      <c r="E9" s="81">
        <v>2</v>
      </c>
      <c r="F9" s="52"/>
    </row>
    <row r="10" s="47" customFormat="1" ht="12" spans="1:6">
      <c r="A10" s="53">
        <v>4</v>
      </c>
      <c r="B10" s="79" t="s">
        <v>452</v>
      </c>
      <c r="C10" s="80" t="s">
        <v>453</v>
      </c>
      <c r="D10" s="81" t="s">
        <v>48</v>
      </c>
      <c r="E10" s="81">
        <v>1</v>
      </c>
      <c r="F10" s="52"/>
    </row>
    <row r="11" s="47" customFormat="1" ht="33.75" spans="1:6">
      <c r="A11" s="53">
        <v>5</v>
      </c>
      <c r="B11" s="79" t="s">
        <v>454</v>
      </c>
      <c r="C11" s="80" t="s">
        <v>455</v>
      </c>
      <c r="D11" s="81" t="s">
        <v>35</v>
      </c>
      <c r="E11" s="81">
        <v>24</v>
      </c>
      <c r="F11" s="52"/>
    </row>
    <row r="12" s="47" customFormat="1" ht="22.5" spans="1:6">
      <c r="A12" s="53">
        <v>6</v>
      </c>
      <c r="B12" s="76" t="s">
        <v>456</v>
      </c>
      <c r="C12" s="80" t="s">
        <v>457</v>
      </c>
      <c r="D12" s="81" t="s">
        <v>35</v>
      </c>
      <c r="E12" s="81">
        <v>12</v>
      </c>
      <c r="F12" s="52"/>
    </row>
    <row r="13" s="47" customFormat="1" ht="12" spans="1:6">
      <c r="A13" s="77" t="s">
        <v>458</v>
      </c>
      <c r="B13" s="78"/>
      <c r="C13" s="78"/>
      <c r="D13" s="77"/>
      <c r="E13" s="77"/>
      <c r="F13" s="52"/>
    </row>
    <row r="14" s="47" customFormat="1" ht="22.5" spans="1:6">
      <c r="A14" s="53">
        <v>1</v>
      </c>
      <c r="B14" s="79" t="s">
        <v>459</v>
      </c>
      <c r="C14" s="80" t="s">
        <v>460</v>
      </c>
      <c r="D14" s="53" t="s">
        <v>278</v>
      </c>
      <c r="E14" s="81">
        <v>22</v>
      </c>
      <c r="F14" s="52"/>
    </row>
    <row r="15" s="47" customFormat="1" ht="12" spans="1:6">
      <c r="A15" s="53">
        <v>2</v>
      </c>
      <c r="B15" s="79" t="s">
        <v>461</v>
      </c>
      <c r="C15" s="80" t="s">
        <v>462</v>
      </c>
      <c r="D15" s="53" t="s">
        <v>278</v>
      </c>
      <c r="E15" s="81">
        <v>66</v>
      </c>
      <c r="F15" s="52"/>
    </row>
    <row r="16" s="47" customFormat="1" ht="12" spans="1:6">
      <c r="A16" s="53">
        <v>3</v>
      </c>
      <c r="B16" s="79" t="s">
        <v>463</v>
      </c>
      <c r="C16" s="80" t="s">
        <v>464</v>
      </c>
      <c r="D16" s="53" t="s">
        <v>278</v>
      </c>
      <c r="E16" s="81">
        <v>22</v>
      </c>
      <c r="F16" s="52"/>
    </row>
    <row r="17" s="47" customFormat="1" ht="22.5" spans="1:6">
      <c r="A17" s="53">
        <v>4</v>
      </c>
      <c r="B17" s="79" t="s">
        <v>465</v>
      </c>
      <c r="C17" s="80" t="s">
        <v>466</v>
      </c>
      <c r="D17" s="53" t="s">
        <v>278</v>
      </c>
      <c r="E17" s="81">
        <v>22</v>
      </c>
      <c r="F17" s="52"/>
    </row>
    <row r="18" s="47" customFormat="1" ht="22.5" spans="1:6">
      <c r="A18" s="53">
        <v>5</v>
      </c>
      <c r="B18" s="79" t="s">
        <v>467</v>
      </c>
      <c r="C18" s="80" t="s">
        <v>468</v>
      </c>
      <c r="D18" s="53" t="s">
        <v>278</v>
      </c>
      <c r="E18" s="81">
        <v>6</v>
      </c>
      <c r="F18" s="52"/>
    </row>
    <row r="19" s="47" customFormat="1" ht="12" spans="1:6">
      <c r="A19" s="53">
        <v>6</v>
      </c>
      <c r="B19" s="79" t="s">
        <v>469</v>
      </c>
      <c r="C19" s="80" t="s">
        <v>470</v>
      </c>
      <c r="D19" s="53" t="s">
        <v>278</v>
      </c>
      <c r="E19" s="81">
        <v>2</v>
      </c>
      <c r="F19" s="52"/>
    </row>
    <row r="20" s="47" customFormat="1" ht="12" spans="1:5">
      <c r="A20" s="62"/>
      <c r="B20" s="63"/>
      <c r="C20" s="64"/>
      <c r="D20" s="62"/>
      <c r="E20" s="62"/>
    </row>
    <row r="21" s="47" customFormat="1" ht="12" spans="1:5">
      <c r="A21" s="62"/>
      <c r="B21" s="63"/>
      <c r="C21" s="64"/>
      <c r="D21" s="62"/>
      <c r="E21" s="62"/>
    </row>
  </sheetData>
  <mergeCells count="4">
    <mergeCell ref="A1:E1"/>
    <mergeCell ref="A3:E3"/>
    <mergeCell ref="A6:E6"/>
    <mergeCell ref="A13:E13"/>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145" zoomScaleNormal="145" workbookViewId="0">
      <selection activeCell="F2" sqref="F2:F9"/>
    </sheetView>
  </sheetViews>
  <sheetFormatPr defaultColWidth="14.0833333333333" defaultRowHeight="14.25" outlineLevelCol="5"/>
  <cols>
    <col min="1" max="1" width="7.25" style="48" customWidth="1"/>
    <col min="2" max="2" width="11.2583333333333" style="66" customWidth="1"/>
    <col min="3" max="3" width="33.4083333333333" style="17" customWidth="1"/>
    <col min="4" max="4" width="6.81666666666667" style="48" customWidth="1"/>
    <col min="5" max="5" width="5.75" style="48" customWidth="1"/>
    <col min="6" max="6" width="6.375" style="48" customWidth="1"/>
    <col min="7" max="16384" width="14.0833333333333" style="48"/>
  </cols>
  <sheetData>
    <row r="1" spans="1:5">
      <c r="A1" s="49" t="s">
        <v>18</v>
      </c>
      <c r="B1" s="22"/>
      <c r="C1" s="22"/>
      <c r="D1" s="49"/>
      <c r="E1" s="49"/>
    </row>
    <row r="2" s="47" customFormat="1" ht="12" spans="1:6">
      <c r="A2" s="50" t="s">
        <v>0</v>
      </c>
      <c r="B2" s="23" t="s">
        <v>218</v>
      </c>
      <c r="C2" s="23" t="s">
        <v>219</v>
      </c>
      <c r="D2" s="50" t="s">
        <v>26</v>
      </c>
      <c r="E2" s="51" t="s">
        <v>27</v>
      </c>
      <c r="F2" s="52" t="s">
        <v>3</v>
      </c>
    </row>
    <row r="3" s="47" customFormat="1" ht="12" spans="1:6">
      <c r="A3" s="67" t="s">
        <v>440</v>
      </c>
      <c r="B3" s="68"/>
      <c r="C3" s="68"/>
      <c r="D3" s="69"/>
      <c r="E3" s="69"/>
      <c r="F3" s="52"/>
    </row>
    <row r="4" s="47" customFormat="1" ht="33.75" spans="1:6">
      <c r="A4" s="53">
        <v>1</v>
      </c>
      <c r="B4" s="54" t="s">
        <v>471</v>
      </c>
      <c r="C4" s="55" t="s">
        <v>472</v>
      </c>
      <c r="D4" s="53" t="s">
        <v>135</v>
      </c>
      <c r="E4" s="56">
        <v>1</v>
      </c>
      <c r="F4" s="52"/>
    </row>
    <row r="5" s="47" customFormat="1" ht="12" spans="1:6">
      <c r="A5" s="67" t="s">
        <v>445</v>
      </c>
      <c r="B5" s="68"/>
      <c r="C5" s="68"/>
      <c r="D5" s="69"/>
      <c r="E5" s="69"/>
      <c r="F5" s="52"/>
    </row>
    <row r="6" s="47" customFormat="1" ht="22.5" spans="1:6">
      <c r="A6" s="53">
        <v>1</v>
      </c>
      <c r="B6" s="70" t="s">
        <v>473</v>
      </c>
      <c r="C6" s="71" t="s">
        <v>474</v>
      </c>
      <c r="D6" s="72" t="s">
        <v>48</v>
      </c>
      <c r="E6" s="73">
        <v>8</v>
      </c>
      <c r="F6" s="52"/>
    </row>
    <row r="7" s="47" customFormat="1" ht="22.5" spans="1:6">
      <c r="A7" s="53">
        <v>2</v>
      </c>
      <c r="B7" s="70" t="s">
        <v>475</v>
      </c>
      <c r="C7" s="71" t="s">
        <v>476</v>
      </c>
      <c r="D7" s="72" t="s">
        <v>135</v>
      </c>
      <c r="E7" s="73">
        <v>8</v>
      </c>
      <c r="F7" s="52"/>
    </row>
    <row r="8" s="47" customFormat="1" ht="22.5" spans="1:6">
      <c r="A8" s="53">
        <v>3</v>
      </c>
      <c r="B8" s="74" t="s">
        <v>477</v>
      </c>
      <c r="C8" s="71" t="s">
        <v>478</v>
      </c>
      <c r="D8" s="75" t="s">
        <v>35</v>
      </c>
      <c r="E8" s="73">
        <v>8</v>
      </c>
      <c r="F8" s="52"/>
    </row>
    <row r="9" s="47" customFormat="1" ht="22.5" spans="1:6">
      <c r="A9" s="53">
        <v>4</v>
      </c>
      <c r="B9" s="76" t="s">
        <v>479</v>
      </c>
      <c r="C9" s="71" t="s">
        <v>457</v>
      </c>
      <c r="D9" s="75" t="s">
        <v>35</v>
      </c>
      <c r="E9" s="73">
        <v>5</v>
      </c>
      <c r="F9" s="52"/>
    </row>
    <row r="10" s="47" customFormat="1" ht="12" spans="2:3">
      <c r="B10" s="18"/>
      <c r="C10" s="30"/>
    </row>
    <row r="11" s="47" customFormat="1" ht="12" spans="2:3">
      <c r="B11" s="18"/>
      <c r="C11" s="30"/>
    </row>
    <row r="12" s="47" customFormat="1" ht="12" spans="2:3">
      <c r="B12" s="18"/>
      <c r="C12" s="30"/>
    </row>
    <row r="13" s="47" customFormat="1" ht="12" spans="2:3">
      <c r="B13" s="18"/>
      <c r="C13" s="30"/>
    </row>
    <row r="14" s="47" customFormat="1" ht="12" spans="2:3">
      <c r="B14" s="18"/>
      <c r="C14" s="30"/>
    </row>
    <row r="15" s="47" customFormat="1" ht="12" spans="2:3">
      <c r="B15" s="18"/>
      <c r="C15" s="30"/>
    </row>
  </sheetData>
  <mergeCells count="3">
    <mergeCell ref="A1:E1"/>
    <mergeCell ref="A3:E3"/>
    <mergeCell ref="A5:E5"/>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160" zoomScaleNormal="160" topLeftCell="A7" workbookViewId="0">
      <selection activeCell="F2" sqref="F2:F12"/>
    </sheetView>
  </sheetViews>
  <sheetFormatPr defaultColWidth="9" defaultRowHeight="14.25" outlineLevelCol="5"/>
  <cols>
    <col min="1" max="1" width="6.33333333333333" style="48" customWidth="1"/>
    <col min="2" max="2" width="12.0833333333333" style="17" customWidth="1"/>
    <col min="3" max="3" width="31.3166666666667" style="17" customWidth="1"/>
    <col min="4" max="4" width="5.2" style="48" customWidth="1"/>
    <col min="5" max="5" width="5.06666666666667" style="48" customWidth="1"/>
    <col min="6" max="16384" width="9" style="48"/>
  </cols>
  <sheetData>
    <row r="1" spans="1:5">
      <c r="A1" s="49" t="s">
        <v>19</v>
      </c>
      <c r="B1" s="22"/>
      <c r="C1" s="22"/>
      <c r="D1" s="49"/>
      <c r="E1" s="49"/>
    </row>
    <row r="2" s="47" customFormat="1" ht="12" spans="1:6">
      <c r="A2" s="50" t="s">
        <v>0</v>
      </c>
      <c r="B2" s="23" t="s">
        <v>218</v>
      </c>
      <c r="C2" s="23" t="s">
        <v>219</v>
      </c>
      <c r="D2" s="50" t="s">
        <v>26</v>
      </c>
      <c r="E2" s="50" t="s">
        <v>27</v>
      </c>
      <c r="F2" s="52" t="s">
        <v>3</v>
      </c>
    </row>
    <row r="3" s="47" customFormat="1" ht="56.25" spans="1:6">
      <c r="A3" s="53">
        <v>1</v>
      </c>
      <c r="B3" s="59" t="s">
        <v>480</v>
      </c>
      <c r="C3" s="60" t="s">
        <v>481</v>
      </c>
      <c r="D3" s="53" t="s">
        <v>48</v>
      </c>
      <c r="E3" s="61">
        <v>1</v>
      </c>
      <c r="F3" s="52"/>
    </row>
    <row r="4" s="47" customFormat="1" ht="67.5" spans="1:6">
      <c r="A4" s="53">
        <v>2</v>
      </c>
      <c r="B4" s="59" t="s">
        <v>482</v>
      </c>
      <c r="C4" s="60" t="s">
        <v>483</v>
      </c>
      <c r="D4" s="53" t="s">
        <v>48</v>
      </c>
      <c r="E4" s="61">
        <v>1</v>
      </c>
      <c r="F4" s="52"/>
    </row>
    <row r="5" s="47" customFormat="1" ht="56.25" spans="1:6">
      <c r="A5" s="53">
        <v>3</v>
      </c>
      <c r="B5" s="59" t="s">
        <v>484</v>
      </c>
      <c r="C5" s="60" t="s">
        <v>485</v>
      </c>
      <c r="D5" s="53" t="s">
        <v>48</v>
      </c>
      <c r="E5" s="61">
        <v>1</v>
      </c>
      <c r="F5" s="52"/>
    </row>
    <row r="6" s="47" customFormat="1" ht="67.5" spans="1:6">
      <c r="A6" s="53">
        <v>4</v>
      </c>
      <c r="B6" s="59" t="s">
        <v>486</v>
      </c>
      <c r="C6" s="60" t="s">
        <v>487</v>
      </c>
      <c r="D6" s="53" t="s">
        <v>48</v>
      </c>
      <c r="E6" s="61">
        <v>28</v>
      </c>
      <c r="F6" s="52"/>
    </row>
    <row r="7" s="47" customFormat="1" ht="78.75" spans="1:6">
      <c r="A7" s="53">
        <v>5</v>
      </c>
      <c r="B7" s="59" t="s">
        <v>488</v>
      </c>
      <c r="C7" s="60" t="s">
        <v>489</v>
      </c>
      <c r="D7" s="53" t="s">
        <v>48</v>
      </c>
      <c r="E7" s="61">
        <v>14</v>
      </c>
      <c r="F7" s="52"/>
    </row>
    <row r="8" s="47" customFormat="1" ht="78.75" spans="1:6">
      <c r="A8" s="53">
        <v>6</v>
      </c>
      <c r="B8" s="59" t="s">
        <v>490</v>
      </c>
      <c r="C8" s="60" t="s">
        <v>491</v>
      </c>
      <c r="D8" s="53" t="s">
        <v>135</v>
      </c>
      <c r="E8" s="61">
        <v>11</v>
      </c>
      <c r="F8" s="52"/>
    </row>
    <row r="9" s="47" customFormat="1" ht="78.75" spans="1:6">
      <c r="A9" s="53">
        <v>7</v>
      </c>
      <c r="B9" s="59" t="s">
        <v>492</v>
      </c>
      <c r="C9" s="60" t="s">
        <v>493</v>
      </c>
      <c r="D9" s="53" t="s">
        <v>48</v>
      </c>
      <c r="E9" s="61">
        <v>1</v>
      </c>
      <c r="F9" s="52"/>
    </row>
    <row r="10" s="47" customFormat="1" ht="67.5" spans="1:6">
      <c r="A10" s="53">
        <v>8</v>
      </c>
      <c r="B10" s="59" t="s">
        <v>494</v>
      </c>
      <c r="C10" s="60" t="s">
        <v>495</v>
      </c>
      <c r="D10" s="53" t="s">
        <v>48</v>
      </c>
      <c r="E10" s="61">
        <v>7</v>
      </c>
      <c r="F10" s="52"/>
    </row>
    <row r="11" s="47" customFormat="1" ht="78.75" spans="1:6">
      <c r="A11" s="53">
        <v>9</v>
      </c>
      <c r="B11" s="59" t="s">
        <v>496</v>
      </c>
      <c r="C11" s="60" t="s">
        <v>497</v>
      </c>
      <c r="D11" s="53" t="s">
        <v>48</v>
      </c>
      <c r="E11" s="61">
        <v>1</v>
      </c>
      <c r="F11" s="52"/>
    </row>
    <row r="12" s="47" customFormat="1" ht="12" spans="1:6">
      <c r="A12" s="53">
        <v>10</v>
      </c>
      <c r="B12" s="54" t="s">
        <v>498</v>
      </c>
      <c r="C12" s="60" t="s">
        <v>499</v>
      </c>
      <c r="D12" s="53" t="s">
        <v>135</v>
      </c>
      <c r="E12" s="61">
        <v>1</v>
      </c>
      <c r="F12" s="52"/>
    </row>
    <row r="13" s="47" customFormat="1" ht="12" spans="1:5">
      <c r="A13" s="62"/>
      <c r="B13" s="63"/>
      <c r="C13" s="64"/>
      <c r="D13" s="62"/>
      <c r="E13" s="62"/>
    </row>
    <row r="14" spans="1:5">
      <c r="A14" s="62"/>
      <c r="B14" s="63"/>
      <c r="C14" s="65"/>
      <c r="D14" s="62"/>
      <c r="E14" s="62"/>
    </row>
    <row r="15" spans="1:5">
      <c r="A15" s="62"/>
      <c r="B15" s="63"/>
      <c r="C15" s="65"/>
      <c r="D15" s="62"/>
      <c r="E15" s="62"/>
    </row>
  </sheetData>
  <mergeCells count="1">
    <mergeCell ref="A1:E1"/>
  </mergeCells>
  <pageMargins left="0.7" right="0.7" top="0.75" bottom="0.75" header="0.3" footer="0.3"/>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175" zoomScaleNormal="175" workbookViewId="0">
      <selection activeCell="H3" sqref="H3"/>
    </sheetView>
  </sheetViews>
  <sheetFormatPr defaultColWidth="9" defaultRowHeight="14.25" outlineLevelCol="5"/>
  <cols>
    <col min="1" max="1" width="8.33333333333333" style="48" customWidth="1"/>
    <col min="2" max="2" width="11.6083333333333" style="17" customWidth="1"/>
    <col min="3" max="3" width="29.2" style="17" customWidth="1"/>
    <col min="4" max="5" width="5.75" style="48" customWidth="1"/>
    <col min="6" max="16384" width="9" style="48"/>
  </cols>
  <sheetData>
    <row r="1" ht="22.5" customHeight="1" spans="1:5">
      <c r="A1" s="49" t="s">
        <v>20</v>
      </c>
      <c r="B1" s="22"/>
      <c r="C1" s="22"/>
      <c r="D1" s="49"/>
      <c r="E1" s="49"/>
    </row>
    <row r="2" s="47" customFormat="1" ht="12" spans="1:6">
      <c r="A2" s="50" t="s">
        <v>0</v>
      </c>
      <c r="B2" s="23" t="s">
        <v>218</v>
      </c>
      <c r="C2" s="23" t="s">
        <v>219</v>
      </c>
      <c r="D2" s="50" t="s">
        <v>26</v>
      </c>
      <c r="E2" s="51" t="s">
        <v>27</v>
      </c>
      <c r="F2" s="52" t="s">
        <v>3</v>
      </c>
    </row>
    <row r="3" s="47" customFormat="1" ht="135" spans="1:6">
      <c r="A3" s="53">
        <v>1</v>
      </c>
      <c r="B3" s="54" t="s">
        <v>500</v>
      </c>
      <c r="C3" s="55" t="s">
        <v>501</v>
      </c>
      <c r="D3" s="53" t="s">
        <v>48</v>
      </c>
      <c r="E3" s="56">
        <v>3</v>
      </c>
      <c r="F3" s="52"/>
    </row>
    <row r="4" s="47" customFormat="1" ht="135" spans="1:6">
      <c r="A4" s="53">
        <v>2</v>
      </c>
      <c r="B4" s="54" t="s">
        <v>502</v>
      </c>
      <c r="C4" s="55" t="s">
        <v>503</v>
      </c>
      <c r="D4" s="53" t="s">
        <v>48</v>
      </c>
      <c r="E4" s="56">
        <v>12</v>
      </c>
      <c r="F4" s="52"/>
    </row>
    <row r="5" s="47" customFormat="1" ht="101.25" spans="1:6">
      <c r="A5" s="53">
        <v>3</v>
      </c>
      <c r="B5" s="54" t="s">
        <v>504</v>
      </c>
      <c r="C5" s="55" t="s">
        <v>505</v>
      </c>
      <c r="D5" s="53" t="s">
        <v>48</v>
      </c>
      <c r="E5" s="56">
        <v>28</v>
      </c>
      <c r="F5" s="52"/>
    </row>
    <row r="6" s="47" customFormat="1" ht="56.25" spans="1:6">
      <c r="A6" s="53">
        <v>4</v>
      </c>
      <c r="B6" s="54" t="s">
        <v>506</v>
      </c>
      <c r="C6" s="55" t="s">
        <v>507</v>
      </c>
      <c r="D6" s="53" t="s">
        <v>48</v>
      </c>
      <c r="E6" s="57">
        <v>14</v>
      </c>
      <c r="F6" s="52"/>
    </row>
    <row r="7" s="47" customFormat="1" ht="67.5" spans="1:6">
      <c r="A7" s="53">
        <v>5</v>
      </c>
      <c r="B7" s="54" t="s">
        <v>508</v>
      </c>
      <c r="C7" s="55" t="s">
        <v>509</v>
      </c>
      <c r="D7" s="53" t="s">
        <v>48</v>
      </c>
      <c r="E7" s="56">
        <v>1</v>
      </c>
      <c r="F7" s="52"/>
    </row>
    <row r="8" s="47" customFormat="1" ht="56.25" spans="1:6">
      <c r="A8" s="53">
        <v>6</v>
      </c>
      <c r="B8" s="54" t="s">
        <v>510</v>
      </c>
      <c r="C8" s="55" t="s">
        <v>511</v>
      </c>
      <c r="D8" s="53" t="s">
        <v>48</v>
      </c>
      <c r="E8" s="56">
        <v>15</v>
      </c>
      <c r="F8" s="52"/>
    </row>
    <row r="9" s="47" customFormat="1" ht="56.25" spans="1:6">
      <c r="A9" s="53">
        <v>7</v>
      </c>
      <c r="B9" s="54" t="s">
        <v>512</v>
      </c>
      <c r="C9" s="55" t="s">
        <v>511</v>
      </c>
      <c r="D9" s="53" t="s">
        <v>48</v>
      </c>
      <c r="E9" s="56">
        <v>1</v>
      </c>
      <c r="F9" s="52"/>
    </row>
    <row r="10" s="47" customFormat="1" ht="24" customHeight="1" spans="1:6">
      <c r="A10" s="53">
        <v>8</v>
      </c>
      <c r="B10" s="58" t="s">
        <v>133</v>
      </c>
      <c r="C10" s="55" t="s">
        <v>513</v>
      </c>
      <c r="D10" s="53" t="s">
        <v>135</v>
      </c>
      <c r="E10" s="56">
        <v>1</v>
      </c>
      <c r="F10" s="52"/>
    </row>
    <row r="11" s="47" customFormat="1" ht="12" spans="2:3">
      <c r="B11" s="30"/>
      <c r="C11" s="30"/>
    </row>
    <row r="12" s="47" customFormat="1" ht="12" spans="2:3">
      <c r="B12" s="30"/>
      <c r="C12" s="30"/>
    </row>
    <row r="13" s="47" customFormat="1" ht="12" spans="2:3">
      <c r="B13" s="30"/>
      <c r="C13" s="30"/>
    </row>
    <row r="14" s="47" customFormat="1" ht="12" spans="2:3">
      <c r="B14" s="30"/>
      <c r="C14" s="30"/>
    </row>
    <row r="15" s="47" customFormat="1" ht="12" spans="2:3">
      <c r="B15" s="30"/>
      <c r="C15" s="30"/>
    </row>
  </sheetData>
  <mergeCells count="1">
    <mergeCell ref="A1:E1"/>
  </mergeCells>
  <pageMargins left="0.7" right="0.7" top="0.75" bottom="0.75" header="0.3" footer="0.3"/>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zoomScale="160" zoomScaleNormal="160" workbookViewId="0">
      <selection activeCell="K18" sqref="K18"/>
    </sheetView>
  </sheetViews>
  <sheetFormatPr defaultColWidth="9" defaultRowHeight="14.25" outlineLevelCol="5"/>
  <cols>
    <col min="1" max="1" width="6.25" style="17" customWidth="1"/>
    <col min="2" max="2" width="12.9833333333333" style="17" customWidth="1"/>
    <col min="3" max="3" width="27.0083333333333" style="17" customWidth="1"/>
    <col min="4" max="4" width="5" style="17" customWidth="1"/>
    <col min="5" max="5" width="5.69166666666667" style="17" customWidth="1"/>
    <col min="6" max="6" width="5.25" style="17" customWidth="1"/>
    <col min="7" max="16384" width="9" style="17"/>
  </cols>
  <sheetData>
    <row r="1" ht="24" customHeight="1" spans="1:6">
      <c r="A1" s="22" t="s">
        <v>514</v>
      </c>
      <c r="B1" s="22"/>
      <c r="C1" s="22"/>
      <c r="D1" s="22"/>
      <c r="E1" s="22"/>
      <c r="F1" s="31"/>
    </row>
    <row r="2" s="30" customFormat="1" ht="12" spans="1:6">
      <c r="A2" s="23" t="s">
        <v>0</v>
      </c>
      <c r="B2" s="23" t="s">
        <v>218</v>
      </c>
      <c r="C2" s="23" t="s">
        <v>219</v>
      </c>
      <c r="D2" s="23" t="s">
        <v>26</v>
      </c>
      <c r="E2" s="32" t="s">
        <v>27</v>
      </c>
      <c r="F2" s="23" t="s">
        <v>3</v>
      </c>
    </row>
    <row r="3" s="30" customFormat="1" ht="22.5" spans="1:6">
      <c r="A3" s="33">
        <v>1</v>
      </c>
      <c r="B3" s="34" t="s">
        <v>515</v>
      </c>
      <c r="C3" s="35" t="s">
        <v>516</v>
      </c>
      <c r="D3" s="36" t="s">
        <v>48</v>
      </c>
      <c r="E3" s="37">
        <v>1</v>
      </c>
      <c r="F3" s="38"/>
    </row>
    <row r="4" s="30" customFormat="1" ht="22.5" spans="1:6">
      <c r="A4" s="33">
        <v>2</v>
      </c>
      <c r="B4" s="34" t="s">
        <v>517</v>
      </c>
      <c r="C4" s="35" t="s">
        <v>518</v>
      </c>
      <c r="D4" s="36" t="s">
        <v>48</v>
      </c>
      <c r="E4" s="37">
        <v>1</v>
      </c>
      <c r="F4" s="38"/>
    </row>
    <row r="5" s="30" customFormat="1" ht="22.5" spans="1:6">
      <c r="A5" s="33">
        <v>3</v>
      </c>
      <c r="B5" s="39" t="s">
        <v>519</v>
      </c>
      <c r="C5" s="35" t="s">
        <v>520</v>
      </c>
      <c r="D5" s="36" t="s">
        <v>48</v>
      </c>
      <c r="E5" s="40">
        <v>32</v>
      </c>
      <c r="F5" s="41"/>
    </row>
    <row r="6" s="30" customFormat="1" ht="12" spans="1:6">
      <c r="A6" s="33">
        <v>4</v>
      </c>
      <c r="B6" s="42" t="s">
        <v>521</v>
      </c>
      <c r="C6" s="35" t="s">
        <v>522</v>
      </c>
      <c r="D6" s="43" t="s">
        <v>38</v>
      </c>
      <c r="E6" s="40">
        <v>30</v>
      </c>
      <c r="F6" s="44"/>
    </row>
    <row r="7" s="30" customFormat="1" ht="12" spans="1:6">
      <c r="A7" s="33">
        <v>5</v>
      </c>
      <c r="B7" s="42" t="s">
        <v>523</v>
      </c>
      <c r="C7" s="34" t="s">
        <v>524</v>
      </c>
      <c r="D7" s="36" t="s">
        <v>32</v>
      </c>
      <c r="E7" s="37">
        <v>200</v>
      </c>
      <c r="F7" s="44"/>
    </row>
    <row r="8" s="30" customFormat="1" ht="12" spans="1:6">
      <c r="A8" s="33">
        <v>6</v>
      </c>
      <c r="B8" s="42" t="s">
        <v>525</v>
      </c>
      <c r="C8" s="34" t="s">
        <v>526</v>
      </c>
      <c r="D8" s="36" t="s">
        <v>32</v>
      </c>
      <c r="E8" s="37">
        <v>500</v>
      </c>
      <c r="F8" s="44"/>
    </row>
    <row r="9" s="30" customFormat="1" ht="12" spans="1:6">
      <c r="A9" s="33">
        <v>7</v>
      </c>
      <c r="B9" s="42" t="s">
        <v>527</v>
      </c>
      <c r="C9" s="34" t="s">
        <v>528</v>
      </c>
      <c r="D9" s="36" t="s">
        <v>48</v>
      </c>
      <c r="E9" s="37">
        <v>1</v>
      </c>
      <c r="F9" s="44"/>
    </row>
    <row r="10" s="30" customFormat="1" ht="12" spans="1:6">
      <c r="A10" s="33">
        <v>8</v>
      </c>
      <c r="B10" s="42" t="s">
        <v>529</v>
      </c>
      <c r="C10" s="34" t="s">
        <v>528</v>
      </c>
      <c r="D10" s="36" t="s">
        <v>48</v>
      </c>
      <c r="E10" s="37">
        <v>14</v>
      </c>
      <c r="F10" s="44"/>
    </row>
    <row r="11" s="30" customFormat="1" ht="12" spans="1:6">
      <c r="A11" s="33">
        <v>9</v>
      </c>
      <c r="B11" s="42" t="s">
        <v>530</v>
      </c>
      <c r="C11" s="34" t="s">
        <v>531</v>
      </c>
      <c r="D11" s="36" t="s">
        <v>32</v>
      </c>
      <c r="E11" s="37">
        <v>200</v>
      </c>
      <c r="F11" s="44"/>
    </row>
    <row r="12" s="30" customFormat="1" ht="12" spans="1:6">
      <c r="A12" s="33">
        <v>10</v>
      </c>
      <c r="B12" s="34" t="s">
        <v>532</v>
      </c>
      <c r="C12" s="34" t="s">
        <v>533</v>
      </c>
      <c r="D12" s="34" t="s">
        <v>32</v>
      </c>
      <c r="E12" s="45">
        <v>150</v>
      </c>
      <c r="F12" s="46"/>
    </row>
    <row r="13" s="30" customFormat="1" ht="12"/>
    <row r="14" s="30" customFormat="1" ht="12"/>
  </sheetData>
  <mergeCells count="1">
    <mergeCell ref="A1:E1"/>
  </mergeCells>
  <pageMargins left="0.7" right="0.7" top="0.75" bottom="0.75" header="0.3" footer="0.3"/>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zoomScale="130" zoomScaleNormal="130" workbookViewId="0">
      <pane ySplit="2" topLeftCell="A20" activePane="bottomLeft" state="frozen"/>
      <selection/>
      <selection pane="bottomLeft" activeCell="M22" sqref="M22"/>
    </sheetView>
  </sheetViews>
  <sheetFormatPr defaultColWidth="9" defaultRowHeight="14.25" outlineLevelCol="5"/>
  <cols>
    <col min="1" max="1" width="7.43333333333333" customWidth="1"/>
    <col min="2" max="2" width="9.825" style="21" customWidth="1"/>
    <col min="3" max="3" width="30.4166666666667" style="21" customWidth="1"/>
    <col min="4" max="4" width="5.28333333333333" customWidth="1"/>
    <col min="5" max="5" width="6.58333333333333" customWidth="1"/>
  </cols>
  <sheetData>
    <row r="1" s="17" customFormat="1" ht="24" customHeight="1" spans="1:5">
      <c r="A1" s="22" t="s">
        <v>22</v>
      </c>
      <c r="B1" s="22"/>
      <c r="C1" s="22"/>
      <c r="D1" s="22"/>
      <c r="E1" s="22"/>
    </row>
    <row r="2" s="18" customFormat="1" ht="12" spans="1:6">
      <c r="A2" s="23" t="s">
        <v>0</v>
      </c>
      <c r="B2" s="23" t="s">
        <v>218</v>
      </c>
      <c r="C2" s="23" t="s">
        <v>219</v>
      </c>
      <c r="D2" s="23" t="s">
        <v>26</v>
      </c>
      <c r="E2" s="23" t="s">
        <v>27</v>
      </c>
      <c r="F2" s="24" t="s">
        <v>3</v>
      </c>
    </row>
    <row r="3" s="19" customFormat="1" ht="11.25" spans="1:6">
      <c r="A3" s="25" t="s">
        <v>534</v>
      </c>
      <c r="B3" s="25"/>
      <c r="C3" s="25"/>
      <c r="D3" s="25"/>
      <c r="E3" s="25"/>
      <c r="F3" s="26"/>
    </row>
    <row r="4" s="20" customFormat="1" ht="56.25" spans="1:6">
      <c r="A4" s="27">
        <v>1</v>
      </c>
      <c r="B4" s="26" t="s">
        <v>535</v>
      </c>
      <c r="C4" s="28" t="s">
        <v>536</v>
      </c>
      <c r="D4" s="27" t="s">
        <v>48</v>
      </c>
      <c r="E4" s="27">
        <v>1</v>
      </c>
      <c r="F4" s="27"/>
    </row>
    <row r="5" s="20" customFormat="1" ht="11.25" spans="1:6">
      <c r="A5" s="27">
        <v>2</v>
      </c>
      <c r="B5" s="26" t="s">
        <v>537</v>
      </c>
      <c r="C5" s="28" t="s">
        <v>538</v>
      </c>
      <c r="D5" s="27" t="s">
        <v>48</v>
      </c>
      <c r="E5" s="27">
        <v>1</v>
      </c>
      <c r="F5" s="27"/>
    </row>
    <row r="6" s="19" customFormat="1" ht="11.25" spans="1:6">
      <c r="A6" s="25" t="s">
        <v>539</v>
      </c>
      <c r="B6" s="25"/>
      <c r="C6" s="25"/>
      <c r="D6" s="25"/>
      <c r="E6" s="25"/>
      <c r="F6" s="26"/>
    </row>
    <row r="7" s="20" customFormat="1" ht="33.75" spans="1:6">
      <c r="A7" s="27">
        <v>1</v>
      </c>
      <c r="B7" s="26" t="s">
        <v>540</v>
      </c>
      <c r="C7" s="28" t="s">
        <v>541</v>
      </c>
      <c r="D7" s="27" t="s">
        <v>48</v>
      </c>
      <c r="E7" s="27">
        <v>45</v>
      </c>
      <c r="F7" s="27"/>
    </row>
    <row r="8" s="20" customFormat="1" ht="22.5" spans="1:6">
      <c r="A8" s="27">
        <v>2</v>
      </c>
      <c r="B8" s="26" t="s">
        <v>542</v>
      </c>
      <c r="C8" s="28" t="s">
        <v>543</v>
      </c>
      <c r="D8" s="27" t="s">
        <v>48</v>
      </c>
      <c r="E8" s="27">
        <v>276</v>
      </c>
      <c r="F8" s="27"/>
    </row>
    <row r="9" s="19" customFormat="1" ht="11.25" spans="1:6">
      <c r="A9" s="25" t="s">
        <v>544</v>
      </c>
      <c r="B9" s="25"/>
      <c r="C9" s="25"/>
      <c r="D9" s="25"/>
      <c r="E9" s="25"/>
      <c r="F9" s="26"/>
    </row>
    <row r="10" s="19" customFormat="1" ht="135" spans="1:6">
      <c r="A10" s="27">
        <v>1</v>
      </c>
      <c r="B10" s="26" t="s">
        <v>545</v>
      </c>
      <c r="C10" s="28" t="s">
        <v>546</v>
      </c>
      <c r="D10" s="28" t="s">
        <v>135</v>
      </c>
      <c r="E10" s="28">
        <v>1</v>
      </c>
      <c r="F10" s="26"/>
    </row>
    <row r="11" s="19" customFormat="1" ht="135" spans="1:6">
      <c r="A11" s="27">
        <v>2</v>
      </c>
      <c r="B11" s="26" t="s">
        <v>547</v>
      </c>
      <c r="C11" s="28" t="s">
        <v>548</v>
      </c>
      <c r="D11" s="28" t="s">
        <v>135</v>
      </c>
      <c r="E11" s="28">
        <v>1</v>
      </c>
      <c r="F11" s="26"/>
    </row>
    <row r="12" s="19" customFormat="1" ht="191.25" spans="1:6">
      <c r="A12" s="27">
        <v>3</v>
      </c>
      <c r="B12" s="26" t="s">
        <v>549</v>
      </c>
      <c r="C12" s="28" t="s">
        <v>550</v>
      </c>
      <c r="D12" s="28" t="s">
        <v>135</v>
      </c>
      <c r="E12" s="28">
        <v>1</v>
      </c>
      <c r="F12" s="26"/>
    </row>
    <row r="13" s="19" customFormat="1" ht="56.25" spans="1:6">
      <c r="A13" s="27">
        <v>4</v>
      </c>
      <c r="B13" s="26" t="s">
        <v>551</v>
      </c>
      <c r="C13" s="28" t="s">
        <v>552</v>
      </c>
      <c r="D13" s="28" t="s">
        <v>135</v>
      </c>
      <c r="E13" s="28">
        <v>1</v>
      </c>
      <c r="F13" s="26"/>
    </row>
    <row r="14" s="19" customFormat="1" ht="33.75" spans="1:6">
      <c r="A14" s="27">
        <v>5</v>
      </c>
      <c r="B14" s="26" t="s">
        <v>553</v>
      </c>
      <c r="C14" s="28" t="s">
        <v>554</v>
      </c>
      <c r="D14" s="28" t="s">
        <v>135</v>
      </c>
      <c r="E14" s="28">
        <v>1</v>
      </c>
      <c r="F14" s="26"/>
    </row>
    <row r="15" s="19" customFormat="1" ht="33.75" spans="1:6">
      <c r="A15" s="27">
        <v>6</v>
      </c>
      <c r="B15" s="26" t="s">
        <v>555</v>
      </c>
      <c r="C15" s="28" t="s">
        <v>556</v>
      </c>
      <c r="D15" s="28" t="s">
        <v>135</v>
      </c>
      <c r="E15" s="28">
        <v>1</v>
      </c>
      <c r="F15" s="26"/>
    </row>
    <row r="16" s="19" customFormat="1" ht="22.5" spans="1:6">
      <c r="A16" s="27">
        <v>7</v>
      </c>
      <c r="B16" s="26" t="s">
        <v>557</v>
      </c>
      <c r="C16" s="28" t="s">
        <v>558</v>
      </c>
      <c r="D16" s="28" t="s">
        <v>135</v>
      </c>
      <c r="E16" s="28">
        <v>1</v>
      </c>
      <c r="F16" s="26"/>
    </row>
    <row r="17" s="19" customFormat="1" ht="45" spans="1:6">
      <c r="A17" s="27">
        <v>8</v>
      </c>
      <c r="B17" s="26" t="s">
        <v>559</v>
      </c>
      <c r="C17" s="28" t="s">
        <v>560</v>
      </c>
      <c r="D17" s="28" t="s">
        <v>135</v>
      </c>
      <c r="E17" s="28">
        <v>1</v>
      </c>
      <c r="F17" s="26"/>
    </row>
    <row r="18" s="19" customFormat="1" ht="56.25" spans="1:6">
      <c r="A18" s="27">
        <v>9</v>
      </c>
      <c r="B18" s="26" t="s">
        <v>561</v>
      </c>
      <c r="C18" s="28" t="s">
        <v>562</v>
      </c>
      <c r="D18" s="28" t="s">
        <v>135</v>
      </c>
      <c r="E18" s="28">
        <v>1</v>
      </c>
      <c r="F18" s="26"/>
    </row>
    <row r="19" s="19" customFormat="1" ht="56.25" spans="1:6">
      <c r="A19" s="27">
        <v>10</v>
      </c>
      <c r="B19" s="26" t="s">
        <v>563</v>
      </c>
      <c r="C19" s="28" t="s">
        <v>564</v>
      </c>
      <c r="D19" s="28" t="s">
        <v>135</v>
      </c>
      <c r="E19" s="28">
        <v>1</v>
      </c>
      <c r="F19" s="26"/>
    </row>
    <row r="20" s="19" customFormat="1" ht="123.75" spans="1:6">
      <c r="A20" s="27">
        <v>11</v>
      </c>
      <c r="B20" s="26" t="s">
        <v>565</v>
      </c>
      <c r="C20" s="28" t="s">
        <v>566</v>
      </c>
      <c r="D20" s="28" t="s">
        <v>135</v>
      </c>
      <c r="E20" s="28">
        <v>1</v>
      </c>
      <c r="F20" s="26"/>
    </row>
    <row r="21" s="19" customFormat="1" ht="202.5" spans="1:6">
      <c r="A21" s="27">
        <v>12</v>
      </c>
      <c r="B21" s="26" t="s">
        <v>567</v>
      </c>
      <c r="C21" s="28" t="s">
        <v>568</v>
      </c>
      <c r="D21" s="28" t="s">
        <v>135</v>
      </c>
      <c r="E21" s="28">
        <v>1</v>
      </c>
      <c r="F21" s="26"/>
    </row>
    <row r="22" s="20" customFormat="1" ht="78.75" spans="1:6">
      <c r="A22" s="27">
        <v>13</v>
      </c>
      <c r="B22" s="26" t="s">
        <v>569</v>
      </c>
      <c r="C22" s="28" t="s">
        <v>570</v>
      </c>
      <c r="D22" s="27" t="s">
        <v>135</v>
      </c>
      <c r="E22" s="27">
        <v>600</v>
      </c>
      <c r="F22" s="27"/>
    </row>
    <row r="23" s="20" customFormat="1" ht="67.5" spans="1:6">
      <c r="A23" s="27">
        <v>14</v>
      </c>
      <c r="B23" s="26" t="s">
        <v>571</v>
      </c>
      <c r="C23" s="28" t="s">
        <v>572</v>
      </c>
      <c r="D23" s="27" t="s">
        <v>48</v>
      </c>
      <c r="E23" s="27">
        <v>0</v>
      </c>
      <c r="F23" s="27"/>
    </row>
    <row r="24" s="19" customFormat="1" ht="11.25" spans="1:6">
      <c r="A24" s="25" t="s">
        <v>573</v>
      </c>
      <c r="B24" s="25"/>
      <c r="C24" s="25"/>
      <c r="D24" s="25"/>
      <c r="E24" s="25"/>
      <c r="F24" s="26"/>
    </row>
    <row r="25" s="20" customFormat="1" ht="45" spans="1:6">
      <c r="A25" s="27">
        <v>1</v>
      </c>
      <c r="B25" s="26" t="s">
        <v>574</v>
      </c>
      <c r="C25" s="28" t="s">
        <v>575</v>
      </c>
      <c r="D25" s="27" t="s">
        <v>135</v>
      </c>
      <c r="E25" s="27">
        <v>1</v>
      </c>
      <c r="F25" s="27"/>
    </row>
    <row r="26" s="20" customFormat="1" ht="11.25" spans="1:6">
      <c r="A26" s="27">
        <v>2</v>
      </c>
      <c r="B26" s="26" t="s">
        <v>576</v>
      </c>
      <c r="C26" s="28" t="s">
        <v>577</v>
      </c>
      <c r="D26" s="27" t="s">
        <v>578</v>
      </c>
      <c r="E26" s="27">
        <v>10</v>
      </c>
      <c r="F26" s="27"/>
    </row>
    <row r="27" s="20" customFormat="1" ht="45" spans="1:6">
      <c r="A27" s="27">
        <v>3</v>
      </c>
      <c r="B27" s="26" t="s">
        <v>579</v>
      </c>
      <c r="C27" s="28" t="s">
        <v>580</v>
      </c>
      <c r="D27" s="27" t="s">
        <v>581</v>
      </c>
      <c r="E27" s="27">
        <v>30</v>
      </c>
      <c r="F27" s="27"/>
    </row>
    <row r="28" s="20" customFormat="1" ht="11.25" spans="1:6">
      <c r="A28" s="29" t="s">
        <v>582</v>
      </c>
      <c r="B28" s="25"/>
      <c r="C28" s="25"/>
      <c r="D28" s="29"/>
      <c r="E28" s="29"/>
      <c r="F28" s="27"/>
    </row>
    <row r="29" s="20" customFormat="1" ht="22.5" spans="1:6">
      <c r="A29" s="27">
        <v>1</v>
      </c>
      <c r="B29" s="26" t="s">
        <v>583</v>
      </c>
      <c r="C29" s="28" t="s">
        <v>584</v>
      </c>
      <c r="D29" s="27" t="s">
        <v>48</v>
      </c>
      <c r="E29" s="27">
        <v>2</v>
      </c>
      <c r="F29" s="27"/>
    </row>
    <row r="30" s="20" customFormat="1" ht="22.5" spans="1:6">
      <c r="A30" s="27">
        <v>2</v>
      </c>
      <c r="B30" s="26" t="s">
        <v>585</v>
      </c>
      <c r="C30" s="28" t="s">
        <v>586</v>
      </c>
      <c r="D30" s="27" t="s">
        <v>581</v>
      </c>
      <c r="E30" s="27">
        <v>10000</v>
      </c>
      <c r="F30" s="27"/>
    </row>
    <row r="31" s="20" customFormat="1" ht="22.5" spans="1:6">
      <c r="A31" s="27">
        <v>3</v>
      </c>
      <c r="B31" s="26" t="s">
        <v>587</v>
      </c>
      <c r="C31" s="28" t="s">
        <v>588</v>
      </c>
      <c r="D31" s="27" t="s">
        <v>581</v>
      </c>
      <c r="E31" s="27">
        <v>1000</v>
      </c>
      <c r="F31" s="27"/>
    </row>
    <row r="32" s="20" customFormat="1" ht="45" spans="1:6">
      <c r="A32" s="27">
        <v>4</v>
      </c>
      <c r="B32" s="26" t="s">
        <v>589</v>
      </c>
      <c r="C32" s="28" t="s">
        <v>590</v>
      </c>
      <c r="D32" s="27" t="s">
        <v>135</v>
      </c>
      <c r="E32" s="27">
        <v>1</v>
      </c>
      <c r="F32" s="27"/>
    </row>
    <row r="33" s="19" customFormat="1" ht="11.25" spans="1:6">
      <c r="A33" s="25" t="s">
        <v>591</v>
      </c>
      <c r="B33" s="25"/>
      <c r="C33" s="25"/>
      <c r="D33" s="25"/>
      <c r="E33" s="25"/>
      <c r="F33" s="26"/>
    </row>
    <row r="34" s="19" customFormat="1" ht="11.25" spans="1:6">
      <c r="A34" s="26">
        <v>1</v>
      </c>
      <c r="B34" s="26" t="s">
        <v>592</v>
      </c>
      <c r="C34" s="28" t="s">
        <v>593</v>
      </c>
      <c r="D34" s="26" t="s">
        <v>135</v>
      </c>
      <c r="E34" s="26">
        <v>1</v>
      </c>
      <c r="F34" s="26"/>
    </row>
  </sheetData>
  <mergeCells count="7">
    <mergeCell ref="A1:E1"/>
    <mergeCell ref="A3:E3"/>
    <mergeCell ref="A6:E6"/>
    <mergeCell ref="A9:E9"/>
    <mergeCell ref="A24:E24"/>
    <mergeCell ref="A28:E28"/>
    <mergeCell ref="A33:E3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zoomScale="115" zoomScaleNormal="115" topLeftCell="A32" workbookViewId="0">
      <selection activeCell="H65" sqref="H65"/>
    </sheetView>
  </sheetViews>
  <sheetFormatPr defaultColWidth="9" defaultRowHeight="12" outlineLevelCol="5"/>
  <cols>
    <col min="1" max="1" width="5" style="146" customWidth="1"/>
    <col min="2" max="2" width="13.4083333333333" style="147" customWidth="1"/>
    <col min="3" max="3" width="30" style="148" customWidth="1"/>
    <col min="4" max="4" width="5.80833333333333" style="146" customWidth="1"/>
    <col min="5" max="5" width="6.5" style="146" customWidth="1"/>
    <col min="6" max="16384" width="9" style="146"/>
  </cols>
  <sheetData>
    <row r="1" ht="13.5" spans="1:5">
      <c r="A1" s="142" t="s">
        <v>5</v>
      </c>
      <c r="B1" s="143"/>
      <c r="C1" s="143"/>
      <c r="D1" s="142"/>
      <c r="E1" s="142"/>
    </row>
    <row r="2" s="62" customFormat="1" ht="11.25" spans="1:6">
      <c r="A2" s="103" t="s">
        <v>0</v>
      </c>
      <c r="B2" s="104" t="s">
        <v>24</v>
      </c>
      <c r="C2" s="104" t="s">
        <v>25</v>
      </c>
      <c r="D2" s="103" t="s">
        <v>26</v>
      </c>
      <c r="E2" s="103" t="s">
        <v>27</v>
      </c>
      <c r="F2" s="103" t="s">
        <v>3</v>
      </c>
    </row>
    <row r="3" s="83" customFormat="1" ht="11.25" spans="1:6">
      <c r="A3" s="50" t="s">
        <v>28</v>
      </c>
      <c r="B3" s="78" t="s">
        <v>29</v>
      </c>
      <c r="C3" s="78"/>
      <c r="D3" s="77"/>
      <c r="E3" s="77"/>
      <c r="F3" s="50"/>
    </row>
    <row r="4" s="62" customFormat="1" ht="22.5" spans="1:6">
      <c r="A4" s="53">
        <v>1</v>
      </c>
      <c r="B4" s="54" t="s">
        <v>30</v>
      </c>
      <c r="C4" s="55" t="s">
        <v>31</v>
      </c>
      <c r="D4" s="53" t="s">
        <v>32</v>
      </c>
      <c r="E4" s="53">
        <v>3500</v>
      </c>
      <c r="F4" s="53"/>
    </row>
    <row r="5" s="62" customFormat="1" ht="33.75" spans="1:6">
      <c r="A5" s="53">
        <v>2</v>
      </c>
      <c r="B5" s="54" t="s">
        <v>33</v>
      </c>
      <c r="C5" s="55" t="s">
        <v>34</v>
      </c>
      <c r="D5" s="53" t="s">
        <v>35</v>
      </c>
      <c r="E5" s="53">
        <v>28</v>
      </c>
      <c r="F5" s="53"/>
    </row>
    <row r="6" s="62" customFormat="1" ht="11.25" spans="1:6">
      <c r="A6" s="53">
        <v>3</v>
      </c>
      <c r="B6" s="54" t="s">
        <v>36</v>
      </c>
      <c r="C6" s="55" t="s">
        <v>37</v>
      </c>
      <c r="D6" s="53" t="s">
        <v>38</v>
      </c>
      <c r="E6" s="53">
        <f>E5*24*2</f>
        <v>1344</v>
      </c>
      <c r="F6" s="53"/>
    </row>
    <row r="7" s="62" customFormat="1" ht="11.25" spans="1:6">
      <c r="A7" s="53">
        <v>4</v>
      </c>
      <c r="B7" s="54" t="s">
        <v>39</v>
      </c>
      <c r="C7" s="55" t="s">
        <v>40</v>
      </c>
      <c r="D7" s="53" t="s">
        <v>35</v>
      </c>
      <c r="E7" s="53">
        <f>E6</f>
        <v>1344</v>
      </c>
      <c r="F7" s="53"/>
    </row>
    <row r="8" s="62" customFormat="1" ht="11.25" spans="1:6">
      <c r="A8" s="53">
        <v>5</v>
      </c>
      <c r="B8" s="54" t="s">
        <v>41</v>
      </c>
      <c r="C8" s="149" t="s">
        <v>42</v>
      </c>
      <c r="D8" s="53" t="s">
        <v>43</v>
      </c>
      <c r="E8" s="53">
        <f>E7</f>
        <v>1344</v>
      </c>
      <c r="F8" s="53"/>
    </row>
    <row r="9" s="62" customFormat="1" ht="22.5" spans="1:6">
      <c r="A9" s="53">
        <v>6</v>
      </c>
      <c r="B9" s="54" t="s">
        <v>44</v>
      </c>
      <c r="C9" s="55" t="s">
        <v>45</v>
      </c>
      <c r="D9" s="53" t="s">
        <v>38</v>
      </c>
      <c r="E9" s="53">
        <f>286*2</f>
        <v>572</v>
      </c>
      <c r="F9" s="53"/>
    </row>
    <row r="10" s="62" customFormat="1" ht="33.75" spans="1:6">
      <c r="A10" s="53">
        <v>7</v>
      </c>
      <c r="B10" s="54" t="s">
        <v>46</v>
      </c>
      <c r="C10" s="55" t="s">
        <v>47</v>
      </c>
      <c r="D10" s="53" t="s">
        <v>48</v>
      </c>
      <c r="E10" s="53">
        <f>4+14</f>
        <v>18</v>
      </c>
      <c r="F10" s="53"/>
    </row>
    <row r="11" s="62" customFormat="1" ht="11.25" spans="1:6">
      <c r="A11" s="53">
        <v>8</v>
      </c>
      <c r="B11" s="54" t="s">
        <v>49</v>
      </c>
      <c r="C11" s="55" t="s">
        <v>50</v>
      </c>
      <c r="D11" s="53" t="s">
        <v>32</v>
      </c>
      <c r="E11" s="53">
        <v>150</v>
      </c>
      <c r="F11" s="53"/>
    </row>
    <row r="12" s="144" customFormat="1" ht="11.25" spans="1:6">
      <c r="A12" s="50" t="s">
        <v>51</v>
      </c>
      <c r="B12" s="78" t="s">
        <v>52</v>
      </c>
      <c r="C12" s="78"/>
      <c r="D12" s="77"/>
      <c r="E12" s="77"/>
      <c r="F12" s="53"/>
    </row>
    <row r="13" s="62" customFormat="1" ht="22.5" spans="1:6">
      <c r="A13" s="53">
        <v>1</v>
      </c>
      <c r="B13" s="54" t="s">
        <v>53</v>
      </c>
      <c r="C13" s="55" t="s">
        <v>54</v>
      </c>
      <c r="D13" s="53" t="s">
        <v>32</v>
      </c>
      <c r="E13" s="53">
        <v>50000</v>
      </c>
      <c r="F13" s="53"/>
    </row>
    <row r="14" s="62" customFormat="1" ht="33.75" spans="1:6">
      <c r="A14" s="53">
        <v>2</v>
      </c>
      <c r="B14" s="54" t="s">
        <v>55</v>
      </c>
      <c r="C14" s="55" t="s">
        <v>34</v>
      </c>
      <c r="D14" s="53" t="s">
        <v>48</v>
      </c>
      <c r="E14" s="53">
        <v>47</v>
      </c>
      <c r="F14" s="53"/>
    </row>
    <row r="15" s="47" customFormat="1" spans="1:6">
      <c r="A15" s="53">
        <v>3</v>
      </c>
      <c r="B15" s="54" t="s">
        <v>56</v>
      </c>
      <c r="C15" s="55" t="s">
        <v>57</v>
      </c>
      <c r="D15" s="53" t="s">
        <v>48</v>
      </c>
      <c r="E15" s="53">
        <v>129</v>
      </c>
      <c r="F15" s="52"/>
    </row>
    <row r="16" s="62" customFormat="1" ht="11.25" spans="1:6">
      <c r="A16" s="53">
        <v>4</v>
      </c>
      <c r="B16" s="54" t="s">
        <v>36</v>
      </c>
      <c r="C16" s="55" t="s">
        <v>37</v>
      </c>
      <c r="D16" s="53" t="s">
        <v>38</v>
      </c>
      <c r="E16" s="53">
        <f>E17</f>
        <v>3456</v>
      </c>
      <c r="F16" s="53"/>
    </row>
    <row r="17" s="62" customFormat="1" ht="11.25" spans="1:6">
      <c r="A17" s="53">
        <v>5</v>
      </c>
      <c r="B17" s="54" t="s">
        <v>39</v>
      </c>
      <c r="C17" s="55" t="s">
        <v>40</v>
      </c>
      <c r="D17" s="53" t="s">
        <v>35</v>
      </c>
      <c r="E17" s="53">
        <f>1728*2</f>
        <v>3456</v>
      </c>
      <c r="F17" s="53"/>
    </row>
    <row r="18" s="62" customFormat="1" ht="11.25" spans="1:6">
      <c r="A18" s="53">
        <v>6</v>
      </c>
      <c r="B18" s="54" t="s">
        <v>41</v>
      </c>
      <c r="C18" s="149" t="s">
        <v>42</v>
      </c>
      <c r="D18" s="53" t="s">
        <v>43</v>
      </c>
      <c r="E18" s="53">
        <f>E17</f>
        <v>3456</v>
      </c>
      <c r="F18" s="53"/>
    </row>
    <row r="19" s="62" customFormat="1" ht="11.25" spans="1:6">
      <c r="A19" s="53">
        <v>7</v>
      </c>
      <c r="B19" s="54" t="s">
        <v>44</v>
      </c>
      <c r="C19" s="55" t="s">
        <v>58</v>
      </c>
      <c r="D19" s="53" t="s">
        <v>38</v>
      </c>
      <c r="E19" s="53">
        <f>552+1970</f>
        <v>2522</v>
      </c>
      <c r="F19" s="53"/>
    </row>
    <row r="20" s="62" customFormat="1" ht="22.5" spans="1:6">
      <c r="A20" s="53">
        <v>8</v>
      </c>
      <c r="B20" s="54" t="s">
        <v>59</v>
      </c>
      <c r="C20" s="55" t="s">
        <v>60</v>
      </c>
      <c r="D20" s="53" t="s">
        <v>32</v>
      </c>
      <c r="E20" s="53">
        <v>16000</v>
      </c>
      <c r="F20" s="53"/>
    </row>
    <row r="21" s="62" customFormat="1" ht="11.25" spans="1:6">
      <c r="A21" s="53">
        <v>9</v>
      </c>
      <c r="B21" s="54" t="s">
        <v>61</v>
      </c>
      <c r="C21" s="55" t="s">
        <v>62</v>
      </c>
      <c r="D21" s="53" t="s">
        <v>35</v>
      </c>
      <c r="E21" s="53">
        <v>38</v>
      </c>
      <c r="F21" s="53"/>
    </row>
    <row r="22" s="62" customFormat="1" ht="11.25" spans="1:6">
      <c r="A22" s="53">
        <v>10</v>
      </c>
      <c r="B22" s="54" t="s">
        <v>63</v>
      </c>
      <c r="C22" s="55" t="s">
        <v>64</v>
      </c>
      <c r="D22" s="53" t="s">
        <v>38</v>
      </c>
      <c r="E22" s="53">
        <v>849</v>
      </c>
      <c r="F22" s="53"/>
    </row>
    <row r="23" s="62" customFormat="1" ht="11.25" spans="1:6">
      <c r="A23" s="53">
        <v>11</v>
      </c>
      <c r="B23" s="54" t="s">
        <v>65</v>
      </c>
      <c r="C23" s="55" t="s">
        <v>66</v>
      </c>
      <c r="D23" s="53" t="s">
        <v>67</v>
      </c>
      <c r="E23" s="53">
        <v>21</v>
      </c>
      <c r="F23" s="53"/>
    </row>
    <row r="24" s="62" customFormat="1" ht="11.25" spans="1:6">
      <c r="A24" s="53">
        <v>12</v>
      </c>
      <c r="B24" s="54" t="s">
        <v>68</v>
      </c>
      <c r="C24" s="55" t="s">
        <v>69</v>
      </c>
      <c r="D24" s="53" t="s">
        <v>35</v>
      </c>
      <c r="E24" s="53">
        <v>454</v>
      </c>
      <c r="F24" s="53"/>
    </row>
    <row r="25" s="62" customFormat="1" ht="11.25" spans="1:6">
      <c r="A25" s="53">
        <v>13</v>
      </c>
      <c r="B25" s="54" t="s">
        <v>70</v>
      </c>
      <c r="C25" s="55" t="s">
        <v>71</v>
      </c>
      <c r="D25" s="53" t="s">
        <v>35</v>
      </c>
      <c r="E25" s="116">
        <v>48</v>
      </c>
      <c r="F25" s="53"/>
    </row>
    <row r="26" s="62" customFormat="1" ht="11.25" spans="1:6">
      <c r="A26" s="53">
        <v>14</v>
      </c>
      <c r="B26" s="54" t="s">
        <v>72</v>
      </c>
      <c r="C26" s="149" t="s">
        <v>73</v>
      </c>
      <c r="D26" s="53" t="s">
        <v>32</v>
      </c>
      <c r="E26" s="53">
        <f>100*14</f>
        <v>1400</v>
      </c>
      <c r="F26" s="53"/>
    </row>
    <row r="27" s="62" customFormat="1" spans="1:6">
      <c r="A27" s="53">
        <v>15</v>
      </c>
      <c r="B27" s="54" t="s">
        <v>74</v>
      </c>
      <c r="C27" s="55" t="s">
        <v>75</v>
      </c>
      <c r="D27" s="53" t="s">
        <v>32</v>
      </c>
      <c r="E27" s="53">
        <f>(E20+E13)*0.2</f>
        <v>13200</v>
      </c>
      <c r="F27" s="53"/>
    </row>
    <row r="28" s="144" customFormat="1" ht="11.25" spans="1:6">
      <c r="A28" s="50" t="s">
        <v>76</v>
      </c>
      <c r="B28" s="78" t="s">
        <v>77</v>
      </c>
      <c r="C28" s="78"/>
      <c r="D28" s="77"/>
      <c r="E28" s="77"/>
      <c r="F28" s="53"/>
    </row>
    <row r="29" s="62" customFormat="1" ht="22.5" spans="1:6">
      <c r="A29" s="53">
        <v>1</v>
      </c>
      <c r="B29" s="54" t="s">
        <v>78</v>
      </c>
      <c r="C29" s="55" t="s">
        <v>79</v>
      </c>
      <c r="D29" s="53" t="s">
        <v>32</v>
      </c>
      <c r="E29" s="53">
        <f>500*9</f>
        <v>4500</v>
      </c>
      <c r="F29" s="53"/>
    </row>
    <row r="30" s="62" customFormat="1" ht="11.25" spans="1:6">
      <c r="A30" s="53">
        <v>2</v>
      </c>
      <c r="B30" s="54" t="s">
        <v>80</v>
      </c>
      <c r="C30" s="55" t="s">
        <v>81</v>
      </c>
      <c r="D30" s="53" t="s">
        <v>32</v>
      </c>
      <c r="E30" s="53">
        <f>28*60</f>
        <v>1680</v>
      </c>
      <c r="F30" s="53"/>
    </row>
    <row r="31" s="62" customFormat="1" ht="11.25" spans="1:6">
      <c r="A31" s="53">
        <v>3</v>
      </c>
      <c r="B31" s="54" t="s">
        <v>82</v>
      </c>
      <c r="C31" s="55" t="s">
        <v>81</v>
      </c>
      <c r="D31" s="53" t="s">
        <v>32</v>
      </c>
      <c r="E31" s="53">
        <f>15*408</f>
        <v>6120</v>
      </c>
      <c r="F31" s="53"/>
    </row>
    <row r="32" s="62" customFormat="1" ht="11.25" spans="1:6">
      <c r="A32" s="53">
        <v>4</v>
      </c>
      <c r="B32" s="54" t="s">
        <v>83</v>
      </c>
      <c r="C32" s="149" t="s">
        <v>84</v>
      </c>
      <c r="D32" s="53" t="s">
        <v>32</v>
      </c>
      <c r="E32" s="53">
        <v>4350</v>
      </c>
      <c r="F32" s="53"/>
    </row>
    <row r="33" s="62" customFormat="1" ht="11.25" spans="1:6">
      <c r="A33" s="53">
        <v>5</v>
      </c>
      <c r="B33" s="54" t="s">
        <v>85</v>
      </c>
      <c r="C33" s="55" t="s">
        <v>86</v>
      </c>
      <c r="D33" s="53" t="s">
        <v>35</v>
      </c>
      <c r="E33" s="53">
        <v>408</v>
      </c>
      <c r="F33" s="53"/>
    </row>
    <row r="34" s="62" customFormat="1" ht="11.25" spans="1:6">
      <c r="A34" s="53">
        <v>6</v>
      </c>
      <c r="B34" s="54" t="s">
        <v>87</v>
      </c>
      <c r="C34" s="55" t="s">
        <v>88</v>
      </c>
      <c r="D34" s="53" t="s">
        <v>35</v>
      </c>
      <c r="E34" s="53">
        <f>E33</f>
        <v>408</v>
      </c>
      <c r="F34" s="53"/>
    </row>
    <row r="35" s="62" customFormat="1" ht="11.25" spans="1:6">
      <c r="A35" s="53">
        <v>7</v>
      </c>
      <c r="B35" s="54" t="s">
        <v>89</v>
      </c>
      <c r="C35" s="55" t="s">
        <v>90</v>
      </c>
      <c r="D35" s="53" t="s">
        <v>32</v>
      </c>
      <c r="E35" s="53">
        <f>14*70</f>
        <v>980</v>
      </c>
      <c r="F35" s="53"/>
    </row>
    <row r="36" s="62" customFormat="1" ht="11.25" spans="1:6">
      <c r="A36" s="53">
        <v>8</v>
      </c>
      <c r="B36" s="54" t="s">
        <v>91</v>
      </c>
      <c r="C36" s="55" t="s">
        <v>92</v>
      </c>
      <c r="D36" s="53" t="s">
        <v>32</v>
      </c>
      <c r="E36" s="53">
        <v>400</v>
      </c>
      <c r="F36" s="53"/>
    </row>
    <row r="37" s="62" customFormat="1" ht="11.25" spans="1:6">
      <c r="A37" s="53">
        <v>9</v>
      </c>
      <c r="B37" s="54" t="s">
        <v>93</v>
      </c>
      <c r="C37" s="55" t="s">
        <v>94</v>
      </c>
      <c r="D37" s="53" t="s">
        <v>32</v>
      </c>
      <c r="E37" s="53">
        <v>200</v>
      </c>
      <c r="F37" s="53"/>
    </row>
    <row r="38" s="62" customFormat="1" ht="11.25" spans="1:6">
      <c r="A38" s="53">
        <v>10</v>
      </c>
      <c r="B38" s="54" t="s">
        <v>93</v>
      </c>
      <c r="C38" s="55" t="s">
        <v>95</v>
      </c>
      <c r="D38" s="53" t="s">
        <v>32</v>
      </c>
      <c r="E38" s="53">
        <v>200</v>
      </c>
      <c r="F38" s="53"/>
    </row>
    <row r="39" s="62" customFormat="1" ht="11.25" spans="1:6">
      <c r="A39" s="53">
        <v>11</v>
      </c>
      <c r="B39" s="54" t="s">
        <v>96</v>
      </c>
      <c r="C39" s="55" t="s">
        <v>97</v>
      </c>
      <c r="D39" s="53" t="s">
        <v>32</v>
      </c>
      <c r="E39" s="53">
        <v>6000</v>
      </c>
      <c r="F39" s="53"/>
    </row>
    <row r="40" s="62" customFormat="1" ht="11.25" spans="1:6">
      <c r="A40" s="53">
        <v>12</v>
      </c>
      <c r="B40" s="54" t="s">
        <v>98</v>
      </c>
      <c r="C40" s="55" t="s">
        <v>99</v>
      </c>
      <c r="D40" s="53" t="s">
        <v>32</v>
      </c>
      <c r="E40" s="53">
        <f>14*200</f>
        <v>2800</v>
      </c>
      <c r="F40" s="53"/>
    </row>
    <row r="41" s="62" customFormat="1" ht="11.25" spans="1:6">
      <c r="A41" s="53">
        <v>13</v>
      </c>
      <c r="B41" s="54" t="s">
        <v>100</v>
      </c>
      <c r="C41" s="55" t="s">
        <v>101</v>
      </c>
      <c r="D41" s="53" t="s">
        <v>32</v>
      </c>
      <c r="E41" s="53">
        <f>14*100</f>
        <v>1400</v>
      </c>
      <c r="F41" s="53"/>
    </row>
    <row r="42" s="62" customFormat="1" ht="11.25" spans="1:6">
      <c r="A42" s="53">
        <v>14</v>
      </c>
      <c r="B42" s="54" t="s">
        <v>100</v>
      </c>
      <c r="C42" s="55" t="s">
        <v>97</v>
      </c>
      <c r="D42" s="53" t="s">
        <v>32</v>
      </c>
      <c r="E42" s="53">
        <f>14*100</f>
        <v>1400</v>
      </c>
      <c r="F42" s="53"/>
    </row>
    <row r="43" s="62" customFormat="1" ht="11.25" spans="1:6">
      <c r="A43" s="53">
        <v>15</v>
      </c>
      <c r="B43" s="54" t="s">
        <v>102</v>
      </c>
      <c r="C43" s="55" t="s">
        <v>81</v>
      </c>
      <c r="D43" s="53" t="s">
        <v>32</v>
      </c>
      <c r="E43" s="53">
        <v>1000</v>
      </c>
      <c r="F43" s="53"/>
    </row>
    <row r="44" s="62" customFormat="1" ht="11.25" spans="1:6">
      <c r="A44" s="53">
        <v>16</v>
      </c>
      <c r="B44" s="54" t="s">
        <v>103</v>
      </c>
      <c r="C44" s="55" t="s">
        <v>99</v>
      </c>
      <c r="D44" s="53" t="s">
        <v>32</v>
      </c>
      <c r="E44" s="53">
        <v>1200</v>
      </c>
      <c r="F44" s="53"/>
    </row>
    <row r="45" s="62" customFormat="1" spans="1:6">
      <c r="A45" s="53">
        <v>17</v>
      </c>
      <c r="B45" s="54" t="s">
        <v>74</v>
      </c>
      <c r="C45" s="55" t="s">
        <v>104</v>
      </c>
      <c r="D45" s="53" t="s">
        <v>32</v>
      </c>
      <c r="E45" s="53">
        <f>(E29+E32+E37+E38+E39+E40+E41+E42+E43+E35+E36+E31)*0.2</f>
        <v>5870</v>
      </c>
      <c r="F45" s="53"/>
    </row>
    <row r="46" s="144" customFormat="1" ht="11.25" spans="1:6">
      <c r="A46" s="50" t="s">
        <v>105</v>
      </c>
      <c r="B46" s="78" t="s">
        <v>106</v>
      </c>
      <c r="C46" s="78"/>
      <c r="D46" s="77"/>
      <c r="E46" s="77"/>
      <c r="F46" s="53"/>
    </row>
    <row r="47" s="62" customFormat="1" ht="22.5" spans="1:6">
      <c r="A47" s="53">
        <v>1</v>
      </c>
      <c r="B47" s="54" t="s">
        <v>53</v>
      </c>
      <c r="C47" s="55" t="s">
        <v>54</v>
      </c>
      <c r="D47" s="53" t="s">
        <v>32</v>
      </c>
      <c r="E47" s="53">
        <f>193*80</f>
        <v>15440</v>
      </c>
      <c r="F47" s="53"/>
    </row>
    <row r="48" s="62" customFormat="1" ht="33.75" spans="1:6">
      <c r="A48" s="53">
        <v>2</v>
      </c>
      <c r="B48" s="54" t="s">
        <v>55</v>
      </c>
      <c r="C48" s="55" t="s">
        <v>107</v>
      </c>
      <c r="D48" s="53" t="s">
        <v>48</v>
      </c>
      <c r="E48" s="53">
        <v>10</v>
      </c>
      <c r="F48" s="53"/>
    </row>
    <row r="49" s="62" customFormat="1" ht="11.25" spans="1:6">
      <c r="A49" s="53">
        <v>3</v>
      </c>
      <c r="B49" s="54" t="s">
        <v>36</v>
      </c>
      <c r="C49" s="55" t="s">
        <v>37</v>
      </c>
      <c r="D49" s="53" t="s">
        <v>38</v>
      </c>
      <c r="E49" s="53">
        <f>193*2</f>
        <v>386</v>
      </c>
      <c r="F49" s="53"/>
    </row>
    <row r="50" s="62" customFormat="1" ht="11.25" spans="1:6">
      <c r="A50" s="53">
        <v>4</v>
      </c>
      <c r="B50" s="54" t="s">
        <v>39</v>
      </c>
      <c r="C50" s="55" t="s">
        <v>40</v>
      </c>
      <c r="D50" s="53" t="s">
        <v>35</v>
      </c>
      <c r="E50" s="53">
        <f>10*24*2</f>
        <v>480</v>
      </c>
      <c r="F50" s="53"/>
    </row>
    <row r="51" s="62" customFormat="1" ht="11.25" spans="1:6">
      <c r="A51" s="53">
        <v>5</v>
      </c>
      <c r="B51" s="54" t="s">
        <v>41</v>
      </c>
      <c r="C51" s="149" t="s">
        <v>42</v>
      </c>
      <c r="D51" s="53" t="s">
        <v>43</v>
      </c>
      <c r="E51" s="53">
        <f>E49</f>
        <v>386</v>
      </c>
      <c r="F51" s="53"/>
    </row>
    <row r="52" s="62" customFormat="1" ht="11.25" spans="1:6">
      <c r="A52" s="53">
        <v>6</v>
      </c>
      <c r="B52" s="54" t="s">
        <v>44</v>
      </c>
      <c r="C52" s="55" t="s">
        <v>58</v>
      </c>
      <c r="D52" s="53" t="s">
        <v>38</v>
      </c>
      <c r="E52" s="53">
        <f>E51</f>
        <v>386</v>
      </c>
      <c r="F52" s="53"/>
    </row>
    <row r="53" s="145" customFormat="1" spans="1:6">
      <c r="A53" s="53">
        <v>7</v>
      </c>
      <c r="B53" s="54" t="s">
        <v>108</v>
      </c>
      <c r="C53" s="55" t="s">
        <v>109</v>
      </c>
      <c r="D53" s="53" t="s">
        <v>48</v>
      </c>
      <c r="E53" s="53">
        <v>10</v>
      </c>
      <c r="F53" s="150"/>
    </row>
    <row r="54" s="62" customFormat="1" ht="11.25" spans="1:6">
      <c r="A54" s="53">
        <v>8</v>
      </c>
      <c r="B54" s="54" t="s">
        <v>110</v>
      </c>
      <c r="C54" s="55" t="s">
        <v>111</v>
      </c>
      <c r="D54" s="53" t="s">
        <v>35</v>
      </c>
      <c r="E54" s="53">
        <v>198</v>
      </c>
      <c r="F54" s="53"/>
    </row>
    <row r="55" s="62" customFormat="1" spans="1:6">
      <c r="A55" s="53">
        <v>9</v>
      </c>
      <c r="B55" s="54" t="s">
        <v>74</v>
      </c>
      <c r="C55" s="55" t="s">
        <v>75</v>
      </c>
      <c r="D55" s="53" t="s">
        <v>32</v>
      </c>
      <c r="E55" s="53">
        <f>E47*0.2</f>
        <v>3088</v>
      </c>
      <c r="F55" s="53"/>
    </row>
  </sheetData>
  <mergeCells count="5">
    <mergeCell ref="A1:E1"/>
    <mergeCell ref="B3:E3"/>
    <mergeCell ref="B12:E12"/>
    <mergeCell ref="B28:E28"/>
    <mergeCell ref="B46:E46"/>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topLeftCell="A37" workbookViewId="0">
      <selection activeCell="F35" sqref="F$1:F$1048576"/>
    </sheetView>
  </sheetViews>
  <sheetFormatPr defaultColWidth="8.89166666666667" defaultRowHeight="14.25" outlineLevelCol="5"/>
  <cols>
    <col min="4" max="4" width="45.8916666666667" customWidth="1"/>
    <col min="6" max="6" width="9.44166666666667" style="1"/>
  </cols>
  <sheetData>
    <row r="1" ht="15" spans="1:6">
      <c r="A1" s="2" t="s">
        <v>0</v>
      </c>
      <c r="B1" s="3" t="s">
        <v>218</v>
      </c>
      <c r="C1" s="4" t="s">
        <v>594</v>
      </c>
      <c r="D1" s="3" t="s">
        <v>595</v>
      </c>
      <c r="E1" s="3" t="s">
        <v>27</v>
      </c>
      <c r="F1" s="5" t="s">
        <v>596</v>
      </c>
    </row>
    <row r="2" ht="15" spans="1:6">
      <c r="A2" s="6">
        <v>1</v>
      </c>
      <c r="B2" s="7" t="s">
        <v>597</v>
      </c>
      <c r="C2" s="8" t="s">
        <v>545</v>
      </c>
      <c r="D2" s="9" t="s">
        <v>546</v>
      </c>
      <c r="E2" s="10">
        <v>1</v>
      </c>
      <c r="F2" s="11">
        <v>200000</v>
      </c>
    </row>
    <row r="3" ht="15" spans="1:6">
      <c r="A3" s="6"/>
      <c r="B3" s="7"/>
      <c r="C3" s="8"/>
      <c r="D3" s="9"/>
      <c r="E3" s="10"/>
      <c r="F3" s="11"/>
    </row>
    <row r="4" ht="15" spans="1:6">
      <c r="A4" s="6"/>
      <c r="B4" s="7"/>
      <c r="C4" s="8"/>
      <c r="D4" s="9"/>
      <c r="E4" s="10"/>
      <c r="F4" s="11"/>
    </row>
    <row r="5" ht="15" spans="1:6">
      <c r="A5" s="6"/>
      <c r="B5" s="7"/>
      <c r="C5" s="8"/>
      <c r="D5" s="9"/>
      <c r="E5" s="10"/>
      <c r="F5" s="11"/>
    </row>
    <row r="6" ht="15" spans="1:6">
      <c r="A6" s="6"/>
      <c r="B6" s="7"/>
      <c r="C6" s="8"/>
      <c r="D6" s="9"/>
      <c r="E6" s="10"/>
      <c r="F6" s="11"/>
    </row>
    <row r="7" ht="15" spans="1:6">
      <c r="A7" s="6"/>
      <c r="B7" s="7"/>
      <c r="C7" s="8"/>
      <c r="D7" s="7"/>
      <c r="E7" s="10"/>
      <c r="F7" s="11"/>
    </row>
    <row r="8" ht="15" spans="1:6">
      <c r="A8" s="6"/>
      <c r="B8" s="7"/>
      <c r="C8" s="7" t="s">
        <v>547</v>
      </c>
      <c r="D8" s="12" t="s">
        <v>548</v>
      </c>
      <c r="E8" s="10">
        <v>1</v>
      </c>
      <c r="F8" s="11">
        <v>80000</v>
      </c>
    </row>
    <row r="9" ht="15" spans="1:6">
      <c r="A9" s="6"/>
      <c r="B9" s="7"/>
      <c r="C9" s="7"/>
      <c r="D9" s="12"/>
      <c r="E9" s="10"/>
      <c r="F9" s="11"/>
    </row>
    <row r="10" ht="15" spans="1:6">
      <c r="A10" s="6"/>
      <c r="B10" s="7"/>
      <c r="C10" s="7"/>
      <c r="D10" s="12"/>
      <c r="E10" s="10"/>
      <c r="F10" s="11"/>
    </row>
    <row r="11" ht="15" spans="1:6">
      <c r="A11" s="6"/>
      <c r="B11" s="7"/>
      <c r="C11" s="7"/>
      <c r="D11" s="13"/>
      <c r="E11" s="10"/>
      <c r="F11" s="11"/>
    </row>
    <row r="12" ht="15" spans="1:6">
      <c r="A12" s="6"/>
      <c r="B12" s="7"/>
      <c r="C12" s="7" t="s">
        <v>549</v>
      </c>
      <c r="D12" s="12" t="s">
        <v>550</v>
      </c>
      <c r="E12" s="10">
        <v>1</v>
      </c>
      <c r="F12" s="11">
        <v>120000</v>
      </c>
    </row>
    <row r="13" ht="15" spans="1:6">
      <c r="A13" s="6"/>
      <c r="B13" s="7"/>
      <c r="C13" s="7"/>
      <c r="D13" s="12"/>
      <c r="E13" s="10"/>
      <c r="F13" s="11"/>
    </row>
    <row r="14" ht="15" spans="1:6">
      <c r="A14" s="6"/>
      <c r="B14" s="7"/>
      <c r="C14" s="7"/>
      <c r="D14" s="12"/>
      <c r="E14" s="10"/>
      <c r="F14" s="11"/>
    </row>
    <row r="15" ht="15" spans="1:6">
      <c r="A15" s="6"/>
      <c r="B15" s="7"/>
      <c r="C15" s="7"/>
      <c r="D15" s="12"/>
      <c r="E15" s="10"/>
      <c r="F15" s="11"/>
    </row>
    <row r="16" ht="15" spans="1:6">
      <c r="A16" s="6"/>
      <c r="B16" s="7"/>
      <c r="C16" s="7"/>
      <c r="D16" s="12"/>
      <c r="E16" s="10"/>
      <c r="F16" s="11"/>
    </row>
    <row r="17" ht="15" spans="1:6">
      <c r="A17" s="6"/>
      <c r="B17" s="7"/>
      <c r="C17" s="7"/>
      <c r="D17" s="12"/>
      <c r="E17" s="10"/>
      <c r="F17" s="11"/>
    </row>
    <row r="18" ht="15" spans="1:6">
      <c r="A18" s="6"/>
      <c r="B18" s="7"/>
      <c r="C18" s="7"/>
      <c r="D18" s="13"/>
      <c r="E18" s="10"/>
      <c r="F18" s="11"/>
    </row>
    <row r="19" ht="15" spans="1:6">
      <c r="A19" s="14">
        <v>2</v>
      </c>
      <c r="B19" s="7" t="s">
        <v>598</v>
      </c>
      <c r="C19" s="7" t="s">
        <v>551</v>
      </c>
      <c r="D19" s="12" t="s">
        <v>552</v>
      </c>
      <c r="E19" s="10">
        <v>1</v>
      </c>
      <c r="F19" s="11">
        <v>120000</v>
      </c>
    </row>
    <row r="20" ht="15" spans="1:6">
      <c r="A20" s="14"/>
      <c r="B20" s="7"/>
      <c r="C20" s="7"/>
      <c r="D20" s="12"/>
      <c r="E20" s="10"/>
      <c r="F20" s="11"/>
    </row>
    <row r="21" ht="15" spans="1:6">
      <c r="A21" s="14"/>
      <c r="B21" s="7"/>
      <c r="C21" s="7"/>
      <c r="D21" s="13"/>
      <c r="E21" s="10"/>
      <c r="F21" s="11"/>
    </row>
    <row r="22" ht="29.25" spans="1:6">
      <c r="A22" s="14">
        <v>3</v>
      </c>
      <c r="B22" s="8" t="s">
        <v>599</v>
      </c>
      <c r="C22" s="7" t="s">
        <v>553</v>
      </c>
      <c r="D22" s="13" t="s">
        <v>554</v>
      </c>
      <c r="E22" s="10">
        <v>1</v>
      </c>
      <c r="F22" s="11">
        <v>20000</v>
      </c>
    </row>
    <row r="23" ht="43.5" spans="1:6">
      <c r="A23" s="14"/>
      <c r="B23" s="8"/>
      <c r="C23" s="7" t="s">
        <v>555</v>
      </c>
      <c r="D23" s="13" t="s">
        <v>556</v>
      </c>
      <c r="E23" s="10">
        <v>1</v>
      </c>
      <c r="F23" s="11">
        <v>10000</v>
      </c>
    </row>
    <row r="24" ht="29.25" spans="1:6">
      <c r="A24" s="14"/>
      <c r="B24" s="8"/>
      <c r="C24" s="7" t="s">
        <v>557</v>
      </c>
      <c r="D24" s="13" t="s">
        <v>558</v>
      </c>
      <c r="E24" s="10">
        <v>1</v>
      </c>
      <c r="F24" s="11">
        <v>20000</v>
      </c>
    </row>
    <row r="25" ht="57.75" spans="1:6">
      <c r="A25" s="14"/>
      <c r="B25" s="8"/>
      <c r="C25" s="7" t="s">
        <v>559</v>
      </c>
      <c r="D25" s="13" t="s">
        <v>560</v>
      </c>
      <c r="E25" s="10">
        <v>1</v>
      </c>
      <c r="F25" s="11">
        <v>20000</v>
      </c>
    </row>
    <row r="26" ht="57.75" spans="1:6">
      <c r="A26" s="14"/>
      <c r="B26" s="8"/>
      <c r="C26" s="7" t="s">
        <v>561</v>
      </c>
      <c r="D26" s="13" t="s">
        <v>562</v>
      </c>
      <c r="E26" s="10">
        <v>1</v>
      </c>
      <c r="F26" s="11">
        <v>10000</v>
      </c>
    </row>
    <row r="27" ht="15" spans="1:6">
      <c r="A27" s="14"/>
      <c r="B27" s="8"/>
      <c r="C27" s="7" t="s">
        <v>563</v>
      </c>
      <c r="D27" s="12" t="s">
        <v>564</v>
      </c>
      <c r="E27" s="10">
        <v>1</v>
      </c>
      <c r="F27" s="11">
        <v>10000</v>
      </c>
    </row>
    <row r="28" ht="15" spans="1:6">
      <c r="A28" s="14"/>
      <c r="B28" s="8"/>
      <c r="C28" s="7"/>
      <c r="D28" s="12"/>
      <c r="E28" s="10"/>
      <c r="F28" s="11"/>
    </row>
    <row r="29" ht="15" spans="1:6">
      <c r="A29" s="14"/>
      <c r="B29" s="8"/>
      <c r="C29" s="7"/>
      <c r="D29" s="13"/>
      <c r="E29" s="10"/>
      <c r="F29" s="11"/>
    </row>
    <row r="30" ht="15" spans="1:6">
      <c r="A30" s="14">
        <v>4</v>
      </c>
      <c r="B30" s="7" t="s">
        <v>600</v>
      </c>
      <c r="C30" s="7" t="s">
        <v>565</v>
      </c>
      <c r="D30" s="12" t="s">
        <v>566</v>
      </c>
      <c r="E30" s="10">
        <v>1</v>
      </c>
      <c r="F30" s="11">
        <v>20000</v>
      </c>
    </row>
    <row r="31" ht="15" spans="1:6">
      <c r="A31" s="14"/>
      <c r="B31" s="7"/>
      <c r="C31" s="7"/>
      <c r="D31" s="12"/>
      <c r="E31" s="10"/>
      <c r="F31" s="11"/>
    </row>
    <row r="32" ht="15" spans="1:6">
      <c r="A32" s="14"/>
      <c r="B32" s="7"/>
      <c r="C32" s="7"/>
      <c r="D32" s="12"/>
      <c r="E32" s="10"/>
      <c r="F32" s="11"/>
    </row>
    <row r="33" ht="15" spans="1:6">
      <c r="A33" s="14"/>
      <c r="B33" s="7"/>
      <c r="C33" s="7"/>
      <c r="D33" s="12"/>
      <c r="E33" s="10"/>
      <c r="F33" s="11"/>
    </row>
    <row r="34" ht="15" spans="1:6">
      <c r="A34" s="14"/>
      <c r="B34" s="7"/>
      <c r="C34" s="7"/>
      <c r="D34" s="13"/>
      <c r="E34" s="10"/>
      <c r="F34" s="11"/>
    </row>
    <row r="35" ht="15" spans="1:6">
      <c r="A35" s="14">
        <v>5</v>
      </c>
      <c r="B35" s="7" t="s">
        <v>601</v>
      </c>
      <c r="C35" s="7" t="s">
        <v>567</v>
      </c>
      <c r="D35" s="12" t="s">
        <v>568</v>
      </c>
      <c r="E35" s="10">
        <v>1</v>
      </c>
      <c r="F35" s="11">
        <v>15000</v>
      </c>
    </row>
    <row r="36" ht="15" spans="1:6">
      <c r="A36" s="14"/>
      <c r="B36" s="7"/>
      <c r="C36" s="7"/>
      <c r="D36" s="12"/>
      <c r="E36" s="10"/>
      <c r="F36" s="11"/>
    </row>
    <row r="37" ht="15" spans="1:6">
      <c r="A37" s="14"/>
      <c r="B37" s="7"/>
      <c r="C37" s="7"/>
      <c r="D37" s="12"/>
      <c r="E37" s="10"/>
      <c r="F37" s="11"/>
    </row>
    <row r="38" ht="15" spans="1:6">
      <c r="A38" s="14"/>
      <c r="B38" s="7"/>
      <c r="C38" s="7"/>
      <c r="D38" s="12"/>
      <c r="E38" s="10"/>
      <c r="F38" s="11"/>
    </row>
    <row r="39" ht="15" spans="1:6">
      <c r="A39" s="14"/>
      <c r="B39" s="7"/>
      <c r="C39" s="7"/>
      <c r="D39" s="12"/>
      <c r="E39" s="10"/>
      <c r="F39" s="11"/>
    </row>
    <row r="40" ht="15" spans="1:6">
      <c r="A40" s="14"/>
      <c r="B40" s="7"/>
      <c r="C40" s="7"/>
      <c r="D40" s="13"/>
      <c r="E40" s="10"/>
      <c r="F40" s="11"/>
    </row>
    <row r="41" ht="15" spans="1:6">
      <c r="A41" s="15">
        <v>6</v>
      </c>
      <c r="B41" s="16" t="s">
        <v>569</v>
      </c>
      <c r="C41" s="7" t="s">
        <v>602</v>
      </c>
      <c r="D41" s="12" t="s">
        <v>570</v>
      </c>
      <c r="E41" s="10">
        <v>600</v>
      </c>
      <c r="F41" s="11">
        <v>50000</v>
      </c>
    </row>
    <row r="42" ht="15" spans="1:6">
      <c r="A42" s="15"/>
      <c r="B42" s="16"/>
      <c r="C42" s="7"/>
      <c r="D42" s="12"/>
      <c r="E42" s="10"/>
      <c r="F42" s="11"/>
    </row>
    <row r="43" ht="15" spans="1:6">
      <c r="A43" s="15"/>
      <c r="B43" s="16"/>
      <c r="C43" s="7"/>
      <c r="D43" s="13"/>
      <c r="E43" s="10"/>
      <c r="F43" s="11"/>
    </row>
    <row r="44" ht="15" spans="1:6">
      <c r="A44" s="15"/>
      <c r="B44" s="16"/>
      <c r="C44" s="7" t="s">
        <v>603</v>
      </c>
      <c r="D44" s="12" t="s">
        <v>604</v>
      </c>
      <c r="E44" s="10"/>
      <c r="F44" s="11"/>
    </row>
    <row r="45" ht="15" spans="1:6">
      <c r="A45" s="15"/>
      <c r="B45" s="16"/>
      <c r="C45" s="7"/>
      <c r="D45" s="13"/>
      <c r="E45" s="10"/>
      <c r="F45" s="11"/>
    </row>
  </sheetData>
  <mergeCells count="46">
    <mergeCell ref="A2:A18"/>
    <mergeCell ref="A19:A21"/>
    <mergeCell ref="A22:A29"/>
    <mergeCell ref="A30:A34"/>
    <mergeCell ref="A35:A40"/>
    <mergeCell ref="A41:A45"/>
    <mergeCell ref="B2:B18"/>
    <mergeCell ref="B19:B21"/>
    <mergeCell ref="B22:B29"/>
    <mergeCell ref="B30:B34"/>
    <mergeCell ref="B35:B40"/>
    <mergeCell ref="B41:B45"/>
    <mergeCell ref="C2:C7"/>
    <mergeCell ref="C8:C11"/>
    <mergeCell ref="C12:C18"/>
    <mergeCell ref="C19:C21"/>
    <mergeCell ref="C27:C29"/>
    <mergeCell ref="C30:C34"/>
    <mergeCell ref="C35:C40"/>
    <mergeCell ref="C41:C43"/>
    <mergeCell ref="C44:C45"/>
    <mergeCell ref="D2:D7"/>
    <mergeCell ref="D8:D11"/>
    <mergeCell ref="D12:D18"/>
    <mergeCell ref="D19:D21"/>
    <mergeCell ref="D27:D29"/>
    <mergeCell ref="D30:D34"/>
    <mergeCell ref="D35:D40"/>
    <mergeCell ref="D41:D43"/>
    <mergeCell ref="D44:D45"/>
    <mergeCell ref="E2:E7"/>
    <mergeCell ref="E8:E11"/>
    <mergeCell ref="E12:E18"/>
    <mergeCell ref="E19:E21"/>
    <mergeCell ref="E27:E29"/>
    <mergeCell ref="E30:E34"/>
    <mergeCell ref="E35:E40"/>
    <mergeCell ref="E41:E45"/>
    <mergeCell ref="F2:F7"/>
    <mergeCell ref="F8:F11"/>
    <mergeCell ref="F12:F18"/>
    <mergeCell ref="F19:F21"/>
    <mergeCell ref="F27:F29"/>
    <mergeCell ref="F30:F34"/>
    <mergeCell ref="F35:F40"/>
    <mergeCell ref="F41:F4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zoomScale="130" zoomScaleNormal="130" workbookViewId="0">
      <selection activeCell="F2" sqref="F2:F13"/>
    </sheetView>
  </sheetViews>
  <sheetFormatPr defaultColWidth="9" defaultRowHeight="14.25" outlineLevelCol="5"/>
  <cols>
    <col min="1" max="1" width="9" style="101"/>
    <col min="2" max="3" width="18.3666666666667" style="102" customWidth="1"/>
    <col min="4" max="4" width="7.175" style="101" customWidth="1"/>
    <col min="5" max="5" width="6.74166666666667" style="101" customWidth="1"/>
    <col min="6" max="16384" width="9" style="101"/>
  </cols>
  <sheetData>
    <row r="1" s="141" customFormat="1" ht="13.5" spans="1:5">
      <c r="A1" s="142" t="s">
        <v>6</v>
      </c>
      <c r="B1" s="143"/>
      <c r="C1" s="143"/>
      <c r="D1" s="142"/>
      <c r="E1" s="142"/>
    </row>
    <row r="2" s="47" customFormat="1" ht="12" spans="1:6">
      <c r="A2" s="103" t="s">
        <v>0</v>
      </c>
      <c r="B2" s="104" t="s">
        <v>24</v>
      </c>
      <c r="C2" s="104" t="s">
        <v>25</v>
      </c>
      <c r="D2" s="103" t="s">
        <v>26</v>
      </c>
      <c r="E2" s="103" t="s">
        <v>27</v>
      </c>
      <c r="F2" s="52" t="s">
        <v>3</v>
      </c>
    </row>
    <row r="3" s="47" customFormat="1" ht="12" spans="1:6">
      <c r="A3" s="50" t="s">
        <v>28</v>
      </c>
      <c r="B3" s="78" t="s">
        <v>112</v>
      </c>
      <c r="C3" s="78"/>
      <c r="D3" s="77"/>
      <c r="E3" s="77"/>
      <c r="F3" s="52"/>
    </row>
    <row r="4" s="47" customFormat="1" ht="25" customHeight="1" spans="1:6">
      <c r="A4" s="53">
        <v>1</v>
      </c>
      <c r="B4" s="54" t="s">
        <v>113</v>
      </c>
      <c r="C4" s="55" t="s">
        <v>114</v>
      </c>
      <c r="D4" s="53" t="s">
        <v>48</v>
      </c>
      <c r="E4" s="53">
        <v>2</v>
      </c>
      <c r="F4" s="52"/>
    </row>
    <row r="5" s="47" customFormat="1" ht="25" customHeight="1" spans="1:6">
      <c r="A5" s="53">
        <v>2</v>
      </c>
      <c r="B5" s="54" t="s">
        <v>115</v>
      </c>
      <c r="C5" s="55" t="s">
        <v>116</v>
      </c>
      <c r="D5" s="53" t="s">
        <v>117</v>
      </c>
      <c r="E5" s="53">
        <v>2000</v>
      </c>
      <c r="F5" s="52"/>
    </row>
    <row r="6" s="47" customFormat="1" ht="25" customHeight="1" spans="1:6">
      <c r="A6" s="53">
        <v>3</v>
      </c>
      <c r="B6" s="54" t="s">
        <v>118</v>
      </c>
      <c r="C6" s="55" t="s">
        <v>119</v>
      </c>
      <c r="D6" s="53" t="s">
        <v>35</v>
      </c>
      <c r="E6" s="53">
        <v>326</v>
      </c>
      <c r="F6" s="52"/>
    </row>
    <row r="7" s="47" customFormat="1" ht="25" customHeight="1" spans="1:6">
      <c r="A7" s="53">
        <v>4</v>
      </c>
      <c r="B7" s="54" t="s">
        <v>120</v>
      </c>
      <c r="C7" s="55" t="s">
        <v>121</v>
      </c>
      <c r="D7" s="53" t="s">
        <v>48</v>
      </c>
      <c r="E7" s="53">
        <v>200</v>
      </c>
      <c r="F7" s="52"/>
    </row>
    <row r="8" s="47" customFormat="1" ht="25" customHeight="1" spans="1:6">
      <c r="A8" s="53">
        <v>5</v>
      </c>
      <c r="B8" s="54" t="s">
        <v>122</v>
      </c>
      <c r="C8" s="55" t="s">
        <v>123</v>
      </c>
      <c r="D8" s="53" t="s">
        <v>48</v>
      </c>
      <c r="E8" s="53">
        <v>23</v>
      </c>
      <c r="F8" s="52"/>
    </row>
    <row r="9" s="47" customFormat="1" ht="25" customHeight="1" spans="1:6">
      <c r="A9" s="53">
        <v>6</v>
      </c>
      <c r="B9" s="54" t="s">
        <v>124</v>
      </c>
      <c r="C9" s="55" t="s">
        <v>125</v>
      </c>
      <c r="D9" s="53" t="s">
        <v>48</v>
      </c>
      <c r="E9" s="53">
        <f>E6</f>
        <v>326</v>
      </c>
      <c r="F9" s="52"/>
    </row>
    <row r="10" s="47" customFormat="1" ht="25" customHeight="1" spans="1:6">
      <c r="A10" s="50" t="s">
        <v>51</v>
      </c>
      <c r="B10" s="78" t="s">
        <v>126</v>
      </c>
      <c r="C10" s="78"/>
      <c r="D10" s="77"/>
      <c r="E10" s="77"/>
      <c r="F10" s="52"/>
    </row>
    <row r="11" s="47" customFormat="1" ht="25" customHeight="1" spans="1:6">
      <c r="A11" s="53">
        <v>1</v>
      </c>
      <c r="B11" s="54" t="s">
        <v>113</v>
      </c>
      <c r="C11" s="55" t="s">
        <v>127</v>
      </c>
      <c r="D11" s="53" t="s">
        <v>48</v>
      </c>
      <c r="E11" s="53">
        <v>0</v>
      </c>
      <c r="F11" s="52"/>
    </row>
    <row r="12" s="47" customFormat="1" ht="25" customHeight="1" spans="1:6">
      <c r="A12" s="53">
        <v>2</v>
      </c>
      <c r="B12" s="54" t="s">
        <v>128</v>
      </c>
      <c r="C12" s="55" t="s">
        <v>129</v>
      </c>
      <c r="D12" s="53" t="s">
        <v>48</v>
      </c>
      <c r="E12" s="53">
        <v>11</v>
      </c>
      <c r="F12" s="52"/>
    </row>
    <row r="13" s="47" customFormat="1" ht="25" customHeight="1" spans="1:6">
      <c r="A13" s="53">
        <v>3</v>
      </c>
      <c r="B13" s="54" t="s">
        <v>122</v>
      </c>
      <c r="C13" s="55" t="s">
        <v>123</v>
      </c>
      <c r="D13" s="53" t="s">
        <v>48</v>
      </c>
      <c r="E13" s="53">
        <v>16</v>
      </c>
      <c r="F13" s="52"/>
    </row>
    <row r="14" s="47" customFormat="1" ht="12" spans="2:3">
      <c r="B14" s="30"/>
      <c r="C14" s="30"/>
    </row>
    <row r="15" s="47" customFormat="1" ht="12" spans="2:3">
      <c r="B15" s="30"/>
      <c r="C15" s="30"/>
    </row>
  </sheetData>
  <mergeCells count="3">
    <mergeCell ref="A1:E1"/>
    <mergeCell ref="B3:E3"/>
    <mergeCell ref="B10:E10"/>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zoomScale="145" zoomScaleNormal="145" topLeftCell="A7" workbookViewId="0">
      <selection activeCell="F2" sqref="F2:F19"/>
    </sheetView>
  </sheetViews>
  <sheetFormatPr defaultColWidth="9" defaultRowHeight="12" outlineLevelCol="7"/>
  <cols>
    <col min="1" max="1" width="7" style="117" customWidth="1"/>
    <col min="2" max="2" width="12.175" style="136" customWidth="1"/>
    <col min="3" max="3" width="25.7416666666667" style="136" customWidth="1"/>
    <col min="4" max="5" width="7.08333333333333" style="117" customWidth="1"/>
    <col min="6" max="16384" width="9" style="117"/>
  </cols>
  <sheetData>
    <row r="1" ht="13.5" spans="1:5">
      <c r="A1" s="121" t="s">
        <v>7</v>
      </c>
      <c r="B1" s="131"/>
      <c r="C1" s="131"/>
      <c r="D1" s="121"/>
      <c r="E1" s="121"/>
    </row>
    <row r="2" s="134" customFormat="1" ht="11.25" spans="1:6">
      <c r="A2" s="103" t="s">
        <v>0</v>
      </c>
      <c r="B2" s="104" t="s">
        <v>24</v>
      </c>
      <c r="C2" s="104" t="s">
        <v>25</v>
      </c>
      <c r="D2" s="103" t="s">
        <v>26</v>
      </c>
      <c r="E2" s="103" t="s">
        <v>27</v>
      </c>
      <c r="F2" s="137" t="s">
        <v>3</v>
      </c>
    </row>
    <row r="3" s="135" customFormat="1" ht="11.25" spans="1:6">
      <c r="A3" s="123" t="s">
        <v>28</v>
      </c>
      <c r="B3" s="25" t="s">
        <v>130</v>
      </c>
      <c r="C3" s="25"/>
      <c r="D3" s="29"/>
      <c r="E3" s="29"/>
      <c r="F3" s="138"/>
    </row>
    <row r="4" s="20" customFormat="1" ht="25" customHeight="1" spans="1:6">
      <c r="A4" s="27">
        <v>1</v>
      </c>
      <c r="B4" s="26" t="s">
        <v>131</v>
      </c>
      <c r="C4" s="28" t="s">
        <v>132</v>
      </c>
      <c r="D4" s="27" t="s">
        <v>48</v>
      </c>
      <c r="E4" s="27">
        <v>1</v>
      </c>
      <c r="F4" s="27"/>
    </row>
    <row r="5" s="20" customFormat="1" ht="25" customHeight="1" spans="1:6">
      <c r="A5" s="27">
        <v>2</v>
      </c>
      <c r="B5" s="26" t="s">
        <v>133</v>
      </c>
      <c r="C5" s="28" t="s">
        <v>134</v>
      </c>
      <c r="D5" s="27" t="s">
        <v>135</v>
      </c>
      <c r="E5" s="27">
        <v>9</v>
      </c>
      <c r="F5" s="27"/>
    </row>
    <row r="6" s="135" customFormat="1" ht="25" customHeight="1" spans="1:6">
      <c r="A6" s="123" t="s">
        <v>51</v>
      </c>
      <c r="B6" s="25" t="s">
        <v>136</v>
      </c>
      <c r="C6" s="25"/>
      <c r="D6" s="29"/>
      <c r="E6" s="29"/>
      <c r="F6" s="138"/>
    </row>
    <row r="7" s="20" customFormat="1" ht="25" customHeight="1" spans="1:6">
      <c r="A7" s="27">
        <v>1</v>
      </c>
      <c r="B7" s="26" t="s">
        <v>137</v>
      </c>
      <c r="C7" s="28" t="s">
        <v>138</v>
      </c>
      <c r="D7" s="27" t="s">
        <v>48</v>
      </c>
      <c r="E7" s="27">
        <v>9</v>
      </c>
      <c r="F7" s="27"/>
    </row>
    <row r="8" s="20" customFormat="1" ht="25" customHeight="1" spans="1:6">
      <c r="A8" s="27">
        <v>2</v>
      </c>
      <c r="B8" s="26" t="s">
        <v>139</v>
      </c>
      <c r="C8" s="28" t="s">
        <v>140</v>
      </c>
      <c r="D8" s="27" t="s">
        <v>48</v>
      </c>
      <c r="E8" s="27">
        <v>9</v>
      </c>
      <c r="F8" s="27"/>
    </row>
    <row r="9" s="20" customFormat="1" ht="25" customHeight="1" spans="1:6">
      <c r="A9" s="27">
        <v>3</v>
      </c>
      <c r="B9" s="26" t="s">
        <v>141</v>
      </c>
      <c r="C9" s="28" t="s">
        <v>142</v>
      </c>
      <c r="D9" s="27" t="s">
        <v>48</v>
      </c>
      <c r="E9" s="27">
        <v>1</v>
      </c>
      <c r="F9" s="27"/>
    </row>
    <row r="10" s="20" customFormat="1" ht="25" customHeight="1" spans="1:6">
      <c r="A10" s="27">
        <v>4</v>
      </c>
      <c r="B10" s="26" t="s">
        <v>143</v>
      </c>
      <c r="C10" s="28" t="s">
        <v>144</v>
      </c>
      <c r="D10" s="27" t="s">
        <v>48</v>
      </c>
      <c r="E10" s="27">
        <v>136</v>
      </c>
      <c r="F10" s="27"/>
    </row>
    <row r="11" s="20" customFormat="1" ht="25" customHeight="1" spans="1:6">
      <c r="A11" s="27">
        <v>5</v>
      </c>
      <c r="B11" s="26" t="s">
        <v>145</v>
      </c>
      <c r="C11" s="28" t="s">
        <v>146</v>
      </c>
      <c r="D11" s="27" t="s">
        <v>48</v>
      </c>
      <c r="E11" s="27">
        <v>402</v>
      </c>
      <c r="F11" s="27"/>
    </row>
    <row r="12" s="20" customFormat="1" ht="25" customHeight="1" spans="1:8">
      <c r="A12" s="27">
        <v>6</v>
      </c>
      <c r="B12" s="26" t="s">
        <v>147</v>
      </c>
      <c r="C12" s="28" t="s">
        <v>148</v>
      </c>
      <c r="D12" s="27" t="s">
        <v>48</v>
      </c>
      <c r="E12" s="27">
        <v>136</v>
      </c>
      <c r="F12" s="27"/>
      <c r="H12" s="139"/>
    </row>
    <row r="13" s="20" customFormat="1" ht="25" customHeight="1" spans="1:6">
      <c r="A13" s="27">
        <v>7</v>
      </c>
      <c r="B13" s="26" t="s">
        <v>149</v>
      </c>
      <c r="C13" s="28" t="s">
        <v>150</v>
      </c>
      <c r="D13" s="27" t="s">
        <v>48</v>
      </c>
      <c r="E13" s="27">
        <v>18</v>
      </c>
      <c r="F13" s="27"/>
    </row>
    <row r="14" s="20" customFormat="1" ht="25" customHeight="1" spans="1:6">
      <c r="A14" s="27">
        <v>8</v>
      </c>
      <c r="B14" s="26" t="s">
        <v>151</v>
      </c>
      <c r="C14" s="28" t="s">
        <v>152</v>
      </c>
      <c r="D14" s="27" t="s">
        <v>48</v>
      </c>
      <c r="E14" s="27">
        <v>27</v>
      </c>
      <c r="F14" s="27"/>
    </row>
    <row r="15" s="20" customFormat="1" ht="25" customHeight="1" spans="1:6">
      <c r="A15" s="27">
        <v>9</v>
      </c>
      <c r="B15" s="26" t="s">
        <v>153</v>
      </c>
      <c r="C15" s="28" t="s">
        <v>154</v>
      </c>
      <c r="D15" s="27" t="s">
        <v>48</v>
      </c>
      <c r="E15" s="27">
        <v>17</v>
      </c>
      <c r="F15" s="27"/>
    </row>
    <row r="16" s="20" customFormat="1" ht="25" customHeight="1" spans="1:6">
      <c r="A16" s="27">
        <v>10</v>
      </c>
      <c r="B16" s="26" t="s">
        <v>155</v>
      </c>
      <c r="C16" s="28" t="s">
        <v>156</v>
      </c>
      <c r="D16" s="27" t="s">
        <v>48</v>
      </c>
      <c r="E16" s="27">
        <v>18</v>
      </c>
      <c r="F16" s="27"/>
    </row>
    <row r="17" s="20" customFormat="1" ht="25" customHeight="1" spans="1:6">
      <c r="A17" s="27">
        <v>11</v>
      </c>
      <c r="B17" s="26" t="s">
        <v>157</v>
      </c>
      <c r="C17" s="28" t="s">
        <v>158</v>
      </c>
      <c r="D17" s="27" t="s">
        <v>48</v>
      </c>
      <c r="E17" s="27">
        <v>9</v>
      </c>
      <c r="F17" s="27"/>
    </row>
    <row r="18" s="20" customFormat="1" ht="25" customHeight="1" spans="1:6">
      <c r="A18" s="27">
        <v>12</v>
      </c>
      <c r="B18" s="26" t="s">
        <v>159</v>
      </c>
      <c r="C18" s="28" t="s">
        <v>160</v>
      </c>
      <c r="D18" s="27" t="s">
        <v>48</v>
      </c>
      <c r="E18" s="27">
        <v>9</v>
      </c>
      <c r="F18" s="27"/>
    </row>
    <row r="19" s="20" customFormat="1" ht="25" customHeight="1" spans="1:6">
      <c r="A19" s="27">
        <v>13</v>
      </c>
      <c r="B19" s="26" t="s">
        <v>161</v>
      </c>
      <c r="C19" s="28" t="s">
        <v>162</v>
      </c>
      <c r="D19" s="27" t="s">
        <v>135</v>
      </c>
      <c r="E19" s="27">
        <v>9</v>
      </c>
      <c r="F19" s="27"/>
    </row>
    <row r="20" s="134" customFormat="1" ht="25" customHeight="1" spans="2:3">
      <c r="B20" s="140"/>
      <c r="C20" s="140"/>
    </row>
    <row r="21" s="134" customFormat="1" ht="25" customHeight="1" spans="2:3">
      <c r="B21" s="140"/>
      <c r="C21" s="140"/>
    </row>
    <row r="22" s="134" customFormat="1" ht="25" customHeight="1" spans="2:3">
      <c r="B22" s="140"/>
      <c r="C22" s="140"/>
    </row>
    <row r="23" ht="25" customHeight="1"/>
    <row r="24" ht="25" customHeight="1"/>
    <row r="25" ht="25" customHeight="1"/>
  </sheetData>
  <mergeCells count="3">
    <mergeCell ref="A1:E1"/>
    <mergeCell ref="B3:E3"/>
    <mergeCell ref="B6:E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zoomScale="145" zoomScaleNormal="145" workbookViewId="0">
      <selection activeCell="F2" sqref="F2:F7"/>
    </sheetView>
  </sheetViews>
  <sheetFormatPr defaultColWidth="9" defaultRowHeight="14.25" outlineLevelCol="5"/>
  <cols>
    <col min="1" max="1" width="5" style="120" customWidth="1"/>
    <col min="2" max="2" width="17.775" style="21" customWidth="1"/>
    <col min="3" max="3" width="30.5666666666667" style="21" customWidth="1"/>
    <col min="4" max="5" width="5" style="120" customWidth="1"/>
    <col min="6" max="16384" width="9" style="120"/>
  </cols>
  <sheetData>
    <row r="1" s="117" customFormat="1" ht="13.5" spans="1:5">
      <c r="A1" s="121" t="s">
        <v>8</v>
      </c>
      <c r="B1" s="131"/>
      <c r="C1" s="131"/>
      <c r="D1" s="121"/>
      <c r="E1" s="121"/>
    </row>
    <row r="2" s="118" customFormat="1" ht="12" spans="1:6">
      <c r="A2" s="103" t="s">
        <v>0</v>
      </c>
      <c r="B2" s="104" t="s">
        <v>24</v>
      </c>
      <c r="C2" s="104" t="s">
        <v>25</v>
      </c>
      <c r="D2" s="103" t="s">
        <v>26</v>
      </c>
      <c r="E2" s="103" t="s">
        <v>27</v>
      </c>
      <c r="F2" s="126" t="s">
        <v>3</v>
      </c>
    </row>
    <row r="3" s="20" customFormat="1" ht="25" customHeight="1" spans="1:6">
      <c r="A3" s="27">
        <v>1</v>
      </c>
      <c r="B3" s="26" t="s">
        <v>163</v>
      </c>
      <c r="C3" s="28" t="s">
        <v>164</v>
      </c>
      <c r="D3" s="116" t="s">
        <v>48</v>
      </c>
      <c r="E3" s="132">
        <v>1</v>
      </c>
      <c r="F3" s="27"/>
    </row>
    <row r="4" s="20" customFormat="1" ht="25" customHeight="1" spans="1:6">
      <c r="A4" s="27">
        <v>2</v>
      </c>
      <c r="B4" s="26" t="s">
        <v>165</v>
      </c>
      <c r="C4" s="28" t="s">
        <v>166</v>
      </c>
      <c r="D4" s="116" t="s">
        <v>48</v>
      </c>
      <c r="E4" s="132">
        <v>26</v>
      </c>
      <c r="F4" s="27"/>
    </row>
    <row r="5" s="20" customFormat="1" ht="25" customHeight="1" spans="1:6">
      <c r="A5" s="27">
        <v>3</v>
      </c>
      <c r="B5" s="26" t="s">
        <v>167</v>
      </c>
      <c r="C5" s="28" t="s">
        <v>168</v>
      </c>
      <c r="D5" s="116" t="s">
        <v>48</v>
      </c>
      <c r="E5" s="132">
        <v>1</v>
      </c>
      <c r="F5" s="27"/>
    </row>
    <row r="6" s="20" customFormat="1" ht="25" customHeight="1" spans="1:6">
      <c r="A6" s="27">
        <v>4</v>
      </c>
      <c r="B6" s="26" t="s">
        <v>169</v>
      </c>
      <c r="C6" s="28" t="s">
        <v>170</v>
      </c>
      <c r="D6" s="116" t="s">
        <v>135</v>
      </c>
      <c r="E6" s="132">
        <v>1</v>
      </c>
      <c r="F6" s="27"/>
    </row>
    <row r="7" s="20" customFormat="1" ht="25" customHeight="1" spans="1:6">
      <c r="A7" s="27">
        <v>5</v>
      </c>
      <c r="B7" s="26" t="s">
        <v>171</v>
      </c>
      <c r="C7" s="28" t="s">
        <v>172</v>
      </c>
      <c r="D7" s="116" t="s">
        <v>135</v>
      </c>
      <c r="E7" s="132">
        <v>26</v>
      </c>
      <c r="F7" s="27"/>
    </row>
    <row r="8" s="118" customFormat="1" ht="25" customHeight="1" spans="2:3">
      <c r="B8" s="133"/>
      <c r="C8" s="133"/>
    </row>
    <row r="9" ht="25" customHeight="1"/>
    <row r="10" ht="25" customHeight="1"/>
    <row r="11" ht="25" customHeight="1"/>
    <row r="12" ht="25" customHeight="1"/>
    <row r="13" ht="25" customHeight="1"/>
    <row r="14" ht="25" customHeight="1"/>
    <row r="15" ht="25" customHeight="1"/>
    <row r="16" ht="25" customHeight="1"/>
    <row r="17" ht="25" customHeight="1"/>
    <row r="18" ht="25" customHeight="1"/>
    <row r="19" ht="25" customHeight="1"/>
    <row r="20" ht="25" customHeight="1"/>
  </sheetData>
  <mergeCells count="1">
    <mergeCell ref="A1:E1"/>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zoomScale="130" zoomScaleNormal="130" workbookViewId="0">
      <selection activeCell="F2" sqref="F2:F11"/>
    </sheetView>
  </sheetViews>
  <sheetFormatPr defaultColWidth="9" defaultRowHeight="14.25" outlineLevelCol="5"/>
  <cols>
    <col min="1" max="1" width="5" style="120" customWidth="1"/>
    <col min="2" max="2" width="16.5" style="120" customWidth="1"/>
    <col min="3" max="3" width="25.2833333333333" style="127" customWidth="1"/>
    <col min="4" max="4" width="8.10833333333333" style="120" customWidth="1"/>
    <col min="5" max="5" width="6.49166666666667" style="120" customWidth="1"/>
    <col min="6" max="16384" width="9" style="120"/>
  </cols>
  <sheetData>
    <row r="1" s="117" customFormat="1" ht="13.5" spans="1:5">
      <c r="A1" s="121" t="s">
        <v>9</v>
      </c>
      <c r="B1" s="121"/>
      <c r="C1" s="121"/>
      <c r="D1" s="121"/>
      <c r="E1" s="121"/>
    </row>
    <row r="2" s="118" customFormat="1" ht="12" spans="1:6">
      <c r="A2" s="103" t="s">
        <v>0</v>
      </c>
      <c r="B2" s="103" t="s">
        <v>24</v>
      </c>
      <c r="C2" s="103" t="s">
        <v>25</v>
      </c>
      <c r="D2" s="103" t="s">
        <v>26</v>
      </c>
      <c r="E2" s="103" t="s">
        <v>27</v>
      </c>
      <c r="F2" s="126" t="s">
        <v>3</v>
      </c>
    </row>
    <row r="3" s="20" customFormat="1" ht="25" customHeight="1" spans="1:6">
      <c r="A3" s="27">
        <v>1</v>
      </c>
      <c r="B3" s="27" t="s">
        <v>173</v>
      </c>
      <c r="C3" s="125" t="s">
        <v>174</v>
      </c>
      <c r="D3" s="27" t="s">
        <v>48</v>
      </c>
      <c r="E3" s="124">
        <v>1</v>
      </c>
      <c r="F3" s="27"/>
    </row>
    <row r="4" s="20" customFormat="1" ht="25" customHeight="1" spans="1:6">
      <c r="A4" s="27">
        <v>2</v>
      </c>
      <c r="B4" s="27" t="s">
        <v>165</v>
      </c>
      <c r="C4" s="125" t="s">
        <v>175</v>
      </c>
      <c r="D4" s="27" t="s">
        <v>48</v>
      </c>
      <c r="E4" s="124">
        <v>1</v>
      </c>
      <c r="F4" s="27"/>
    </row>
    <row r="5" s="20" customFormat="1" ht="25" customHeight="1" spans="1:6">
      <c r="A5" s="27">
        <v>3</v>
      </c>
      <c r="B5" s="27" t="s">
        <v>165</v>
      </c>
      <c r="C5" s="28" t="s">
        <v>176</v>
      </c>
      <c r="D5" s="27" t="s">
        <v>48</v>
      </c>
      <c r="E5" s="124">
        <v>4</v>
      </c>
      <c r="F5" s="27"/>
    </row>
    <row r="6" s="20" customFormat="1" ht="25" customHeight="1" spans="1:6">
      <c r="A6" s="27">
        <v>4</v>
      </c>
      <c r="B6" s="27" t="s">
        <v>177</v>
      </c>
      <c r="C6" s="128" t="s">
        <v>178</v>
      </c>
      <c r="D6" s="27" t="s">
        <v>135</v>
      </c>
      <c r="E6" s="124">
        <v>1</v>
      </c>
      <c r="F6" s="27"/>
    </row>
    <row r="7" s="20" customFormat="1" ht="25" customHeight="1" spans="1:6">
      <c r="A7" s="27">
        <v>5</v>
      </c>
      <c r="B7" s="27" t="s">
        <v>179</v>
      </c>
      <c r="C7" s="128" t="s">
        <v>180</v>
      </c>
      <c r="D7" s="27" t="s">
        <v>135</v>
      </c>
      <c r="E7" s="124">
        <v>1</v>
      </c>
      <c r="F7" s="27"/>
    </row>
    <row r="8" s="20" customFormat="1" ht="25" customHeight="1" spans="1:6">
      <c r="A8" s="27">
        <v>6</v>
      </c>
      <c r="B8" s="27" t="s">
        <v>181</v>
      </c>
      <c r="C8" s="128" t="s">
        <v>182</v>
      </c>
      <c r="D8" s="27" t="s">
        <v>135</v>
      </c>
      <c r="E8" s="124">
        <v>1</v>
      </c>
      <c r="F8" s="27"/>
    </row>
    <row r="9" s="20" customFormat="1" ht="25" customHeight="1" spans="1:6">
      <c r="A9" s="27">
        <v>7</v>
      </c>
      <c r="B9" s="27" t="s">
        <v>183</v>
      </c>
      <c r="C9" s="128" t="s">
        <v>184</v>
      </c>
      <c r="D9" s="27" t="s">
        <v>135</v>
      </c>
      <c r="E9" s="124">
        <v>4</v>
      </c>
      <c r="F9" s="27"/>
    </row>
    <row r="10" s="20" customFormat="1" ht="25" customHeight="1" spans="1:6">
      <c r="A10" s="27">
        <v>8</v>
      </c>
      <c r="B10" s="27" t="s">
        <v>171</v>
      </c>
      <c r="C10" s="128" t="s">
        <v>172</v>
      </c>
      <c r="D10" s="27" t="s">
        <v>135</v>
      </c>
      <c r="E10" s="124">
        <v>5</v>
      </c>
      <c r="F10" s="27"/>
    </row>
    <row r="11" s="20" customFormat="1" ht="25" customHeight="1" spans="1:6">
      <c r="A11" s="27">
        <v>9</v>
      </c>
      <c r="B11" s="27" t="s">
        <v>185</v>
      </c>
      <c r="C11" s="129" t="s">
        <v>186</v>
      </c>
      <c r="D11" s="27" t="s">
        <v>48</v>
      </c>
      <c r="E11" s="124">
        <v>1</v>
      </c>
      <c r="F11" s="27"/>
    </row>
    <row r="12" s="118" customFormat="1" ht="25" customHeight="1" spans="3:3">
      <c r="C12" s="130"/>
    </row>
    <row r="13" s="118" customFormat="1" ht="12" spans="3:3">
      <c r="C13" s="130"/>
    </row>
  </sheetData>
  <mergeCells count="1">
    <mergeCell ref="A1:E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zoomScale="145" zoomScaleNormal="145" workbookViewId="0">
      <selection activeCell="A21" sqref="$A21:$XFD21"/>
    </sheetView>
  </sheetViews>
  <sheetFormatPr defaultColWidth="9" defaultRowHeight="14.25" outlineLevelCol="7"/>
  <cols>
    <col min="1" max="1" width="5" style="120" customWidth="1"/>
    <col min="2" max="2" width="12.6416666666667" style="120" customWidth="1"/>
    <col min="3" max="3" width="18.1583333333333" style="120" customWidth="1"/>
    <col min="4" max="4" width="5.51666666666667" style="120" customWidth="1"/>
    <col min="5" max="5" width="5.43333333333333" style="120" customWidth="1"/>
    <col min="6" max="6" width="7.275" style="120" customWidth="1"/>
    <col min="7" max="16384" width="9" style="120"/>
  </cols>
  <sheetData>
    <row r="1" s="117" customFormat="1" ht="27" customHeight="1" spans="1:6">
      <c r="A1" s="121" t="s">
        <v>10</v>
      </c>
      <c r="B1" s="121"/>
      <c r="C1" s="121"/>
      <c r="D1" s="121"/>
      <c r="E1" s="121"/>
      <c r="F1" s="122"/>
    </row>
    <row r="2" s="118" customFormat="1" ht="12" spans="1:6">
      <c r="A2" s="103" t="s">
        <v>0</v>
      </c>
      <c r="B2" s="103" t="s">
        <v>24</v>
      </c>
      <c r="C2" s="103" t="s">
        <v>25</v>
      </c>
      <c r="D2" s="103" t="s">
        <v>26</v>
      </c>
      <c r="E2" s="103" t="s">
        <v>27</v>
      </c>
      <c r="F2" s="110" t="s">
        <v>3</v>
      </c>
    </row>
    <row r="3" s="119" customFormat="1" ht="11.25" spans="1:8">
      <c r="A3" s="123" t="s">
        <v>28</v>
      </c>
      <c r="B3" s="29" t="s">
        <v>187</v>
      </c>
      <c r="C3" s="29"/>
      <c r="D3" s="29"/>
      <c r="E3" s="29"/>
      <c r="F3" s="27"/>
      <c r="G3" s="20"/>
      <c r="H3" s="20"/>
    </row>
    <row r="4" s="20" customFormat="1" ht="33.75" spans="1:6">
      <c r="A4" s="27">
        <v>1</v>
      </c>
      <c r="B4" s="27" t="s">
        <v>188</v>
      </c>
      <c r="C4" s="28" t="s">
        <v>189</v>
      </c>
      <c r="D4" s="27" t="s">
        <v>135</v>
      </c>
      <c r="E4" s="124">
        <v>1</v>
      </c>
      <c r="F4" s="27"/>
    </row>
    <row r="5" s="119" customFormat="1" ht="11.25" spans="1:8">
      <c r="A5" s="123" t="s">
        <v>51</v>
      </c>
      <c r="B5" s="29" t="s">
        <v>190</v>
      </c>
      <c r="C5" s="29"/>
      <c r="D5" s="29"/>
      <c r="E5" s="29"/>
      <c r="F5" s="27"/>
      <c r="G5" s="20"/>
      <c r="H5" s="20"/>
    </row>
    <row r="6" s="20" customFormat="1" ht="11.25" spans="1:6">
      <c r="A6" s="27">
        <v>1</v>
      </c>
      <c r="B6" s="27" t="s">
        <v>191</v>
      </c>
      <c r="C6" s="125" t="s">
        <v>192</v>
      </c>
      <c r="D6" s="27" t="s">
        <v>135</v>
      </c>
      <c r="E6" s="27">
        <v>1</v>
      </c>
      <c r="F6" s="27"/>
    </row>
    <row r="7" s="20" customFormat="1" ht="11.25" spans="1:6">
      <c r="A7" s="27">
        <v>2</v>
      </c>
      <c r="B7" s="27" t="s">
        <v>193</v>
      </c>
      <c r="C7" s="125" t="s">
        <v>194</v>
      </c>
      <c r="D7" s="27" t="s">
        <v>135</v>
      </c>
      <c r="E7" s="27">
        <v>1</v>
      </c>
      <c r="F7" s="27"/>
    </row>
    <row r="8" s="20" customFormat="1" ht="11.25" spans="1:6">
      <c r="A8" s="27">
        <v>3</v>
      </c>
      <c r="B8" s="27" t="s">
        <v>195</v>
      </c>
      <c r="C8" s="125" t="s">
        <v>196</v>
      </c>
      <c r="D8" s="27" t="s">
        <v>135</v>
      </c>
      <c r="E8" s="27">
        <v>1</v>
      </c>
      <c r="F8" s="27"/>
    </row>
    <row r="9" s="20" customFormat="1" ht="11.25" spans="1:6">
      <c r="A9" s="27">
        <v>4</v>
      </c>
      <c r="B9" s="27" t="s">
        <v>197</v>
      </c>
      <c r="C9" s="125" t="s">
        <v>198</v>
      </c>
      <c r="D9" s="27" t="s">
        <v>135</v>
      </c>
      <c r="E9" s="27">
        <v>1</v>
      </c>
      <c r="F9" s="27"/>
    </row>
    <row r="10" s="118" customFormat="1" ht="12" spans="1:6">
      <c r="A10" s="123" t="s">
        <v>76</v>
      </c>
      <c r="B10" s="29" t="s">
        <v>199</v>
      </c>
      <c r="C10" s="29"/>
      <c r="D10" s="29"/>
      <c r="E10" s="29"/>
      <c r="F10" s="126"/>
    </row>
    <row r="11" s="20" customFormat="1" ht="11.25" spans="1:6">
      <c r="A11" s="27">
        <v>1</v>
      </c>
      <c r="B11" s="27" t="s">
        <v>200</v>
      </c>
      <c r="C11" s="125" t="s">
        <v>201</v>
      </c>
      <c r="D11" s="27" t="s">
        <v>135</v>
      </c>
      <c r="E11" s="27">
        <v>270</v>
      </c>
      <c r="F11" s="27"/>
    </row>
    <row r="12" s="20" customFormat="1" ht="11.25" spans="1:6">
      <c r="A12" s="27">
        <v>2</v>
      </c>
      <c r="B12" s="27" t="s">
        <v>202</v>
      </c>
      <c r="C12" s="125" t="s">
        <v>203</v>
      </c>
      <c r="D12" s="27" t="s">
        <v>135</v>
      </c>
      <c r="E12" s="27">
        <v>110</v>
      </c>
      <c r="F12" s="27"/>
    </row>
    <row r="13" s="20" customFormat="1" ht="11.25" spans="1:6">
      <c r="A13" s="27">
        <v>3</v>
      </c>
      <c r="B13" s="27" t="s">
        <v>204</v>
      </c>
      <c r="C13" s="125" t="s">
        <v>205</v>
      </c>
      <c r="D13" s="27" t="s">
        <v>135</v>
      </c>
      <c r="E13" s="27">
        <v>2</v>
      </c>
      <c r="F13" s="27"/>
    </row>
    <row r="14" s="20" customFormat="1" ht="11.25" spans="1:6">
      <c r="A14" s="27">
        <v>4</v>
      </c>
      <c r="B14" s="27" t="s">
        <v>206</v>
      </c>
      <c r="C14" s="125" t="s">
        <v>207</v>
      </c>
      <c r="D14" s="27" t="s">
        <v>135</v>
      </c>
      <c r="E14" s="27">
        <v>23</v>
      </c>
      <c r="F14" s="27"/>
    </row>
    <row r="15" s="20" customFormat="1" ht="11.25" spans="1:6">
      <c r="A15" s="27">
        <v>5</v>
      </c>
      <c r="B15" s="27" t="s">
        <v>208</v>
      </c>
      <c r="C15" s="125" t="s">
        <v>209</v>
      </c>
      <c r="D15" s="27" t="s">
        <v>135</v>
      </c>
      <c r="E15" s="27">
        <v>10</v>
      </c>
      <c r="F15" s="27"/>
    </row>
    <row r="16" s="118" customFormat="1" ht="12" spans="1:6">
      <c r="A16" s="123" t="s">
        <v>105</v>
      </c>
      <c r="B16" s="29" t="s">
        <v>199</v>
      </c>
      <c r="C16" s="29"/>
      <c r="D16" s="29"/>
      <c r="E16" s="29"/>
      <c r="F16" s="126"/>
    </row>
    <row r="17" s="20" customFormat="1" ht="11.25" spans="1:6">
      <c r="A17" s="27">
        <v>1</v>
      </c>
      <c r="B17" s="27" t="s">
        <v>210</v>
      </c>
      <c r="C17" s="125" t="s">
        <v>211</v>
      </c>
      <c r="D17" s="27" t="s">
        <v>135</v>
      </c>
      <c r="E17" s="27">
        <v>9</v>
      </c>
      <c r="F17" s="27"/>
    </row>
    <row r="18" s="20" customFormat="1" ht="11.25" spans="1:6">
      <c r="A18" s="27">
        <v>2</v>
      </c>
      <c r="B18" s="27" t="s">
        <v>212</v>
      </c>
      <c r="C18" s="125" t="s">
        <v>213</v>
      </c>
      <c r="D18" s="27" t="s">
        <v>135</v>
      </c>
      <c r="E18" s="27">
        <f>402+136*2</f>
        <v>674</v>
      </c>
      <c r="F18" s="27"/>
    </row>
    <row r="19" s="118" customFormat="1" ht="12" spans="1:6">
      <c r="A19" s="123" t="s">
        <v>214</v>
      </c>
      <c r="B19" s="29" t="s">
        <v>199</v>
      </c>
      <c r="C19" s="29"/>
      <c r="D19" s="29"/>
      <c r="E19" s="29"/>
      <c r="F19" s="126"/>
    </row>
    <row r="20" s="20" customFormat="1" ht="11.25" spans="1:6">
      <c r="A20" s="27">
        <v>1</v>
      </c>
      <c r="B20" s="27" t="s">
        <v>215</v>
      </c>
      <c r="C20" s="125" t="s">
        <v>216</v>
      </c>
      <c r="D20" s="27" t="s">
        <v>135</v>
      </c>
      <c r="E20" s="27">
        <v>1</v>
      </c>
      <c r="F20" s="27"/>
    </row>
    <row r="21" s="118" customFormat="1" ht="12"/>
  </sheetData>
  <mergeCells count="6">
    <mergeCell ref="A1:E1"/>
    <mergeCell ref="B3:E3"/>
    <mergeCell ref="B5:E5"/>
    <mergeCell ref="B10:E10"/>
    <mergeCell ref="B16:E16"/>
    <mergeCell ref="B19:E1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zoomScale="115" zoomScaleNormal="115" workbookViewId="0">
      <selection activeCell="K3" sqref="K3"/>
    </sheetView>
  </sheetViews>
  <sheetFormatPr defaultColWidth="9" defaultRowHeight="11.25" outlineLevelCol="5"/>
  <cols>
    <col min="1" max="1" width="4.75" style="62" customWidth="1"/>
    <col min="2" max="2" width="14.8916666666667" style="63" customWidth="1"/>
    <col min="3" max="3" width="27.8416666666667" style="65" customWidth="1"/>
    <col min="4" max="5" width="7.75" style="62" customWidth="1"/>
    <col min="6" max="16384" width="9" style="62"/>
  </cols>
  <sheetData>
    <row r="1" ht="26" customHeight="1" spans="1:6">
      <c r="A1" s="111" t="s">
        <v>217</v>
      </c>
      <c r="B1" s="111"/>
      <c r="C1" s="111"/>
      <c r="D1" s="111"/>
      <c r="E1" s="111"/>
      <c r="F1" s="111"/>
    </row>
    <row r="2" s="82" customFormat="1" ht="24" customHeight="1" spans="1:5">
      <c r="A2" s="112" t="s">
        <v>11</v>
      </c>
      <c r="B2" s="113"/>
      <c r="C2" s="113"/>
      <c r="D2" s="112"/>
      <c r="E2" s="112"/>
    </row>
    <row r="3" s="83" customFormat="1" ht="23" customHeight="1" spans="1:6">
      <c r="A3" s="50" t="s">
        <v>0</v>
      </c>
      <c r="B3" s="23" t="s">
        <v>218</v>
      </c>
      <c r="C3" s="23" t="s">
        <v>219</v>
      </c>
      <c r="D3" s="50" t="s">
        <v>26</v>
      </c>
      <c r="E3" s="50" t="s">
        <v>27</v>
      </c>
      <c r="F3" s="50" t="s">
        <v>3</v>
      </c>
    </row>
    <row r="4" s="83" customFormat="1" ht="22" customHeight="1" spans="1:6">
      <c r="A4" s="50" t="s">
        <v>28</v>
      </c>
      <c r="B4" s="114" t="s">
        <v>220</v>
      </c>
      <c r="C4" s="68"/>
      <c r="D4" s="69"/>
      <c r="E4" s="115"/>
      <c r="F4" s="50"/>
    </row>
    <row r="5" s="62" customFormat="1" ht="25" customHeight="1" spans="1:6">
      <c r="A5" s="53">
        <v>1</v>
      </c>
      <c r="B5" s="54" t="s">
        <v>221</v>
      </c>
      <c r="C5" s="55" t="s">
        <v>222</v>
      </c>
      <c r="D5" s="53" t="s">
        <v>48</v>
      </c>
      <c r="E5" s="53">
        <v>25</v>
      </c>
      <c r="F5" s="53"/>
    </row>
    <row r="6" s="62" customFormat="1" ht="25" customHeight="1" spans="1:6">
      <c r="A6" s="53">
        <v>2</v>
      </c>
      <c r="B6" s="54" t="s">
        <v>223</v>
      </c>
      <c r="C6" s="55" t="s">
        <v>224</v>
      </c>
      <c r="D6" s="53" t="s">
        <v>48</v>
      </c>
      <c r="E6" s="53">
        <v>236</v>
      </c>
      <c r="F6" s="53"/>
    </row>
    <row r="7" s="62" customFormat="1" ht="25" customHeight="1" spans="1:6">
      <c r="A7" s="53">
        <v>3</v>
      </c>
      <c r="B7" s="54" t="s">
        <v>225</v>
      </c>
      <c r="C7" s="55" t="s">
        <v>226</v>
      </c>
      <c r="D7" s="53" t="s">
        <v>48</v>
      </c>
      <c r="E7" s="116">
        <v>6</v>
      </c>
      <c r="F7" s="53"/>
    </row>
    <row r="8" s="62" customFormat="1" ht="25" customHeight="1" spans="1:6">
      <c r="A8" s="53">
        <v>4</v>
      </c>
      <c r="B8" s="54" t="s">
        <v>227</v>
      </c>
      <c r="C8" s="55" t="s">
        <v>228</v>
      </c>
      <c r="D8" s="53" t="s">
        <v>48</v>
      </c>
      <c r="E8" s="116">
        <v>3</v>
      </c>
      <c r="F8" s="53"/>
    </row>
    <row r="9" s="62" customFormat="1" ht="25" customHeight="1" spans="1:6">
      <c r="A9" s="53">
        <v>5</v>
      </c>
      <c r="B9" s="54" t="s">
        <v>229</v>
      </c>
      <c r="C9" s="55" t="s">
        <v>230</v>
      </c>
      <c r="D9" s="53" t="s">
        <v>48</v>
      </c>
      <c r="E9" s="116">
        <f>E5</f>
        <v>25</v>
      </c>
      <c r="F9" s="53"/>
    </row>
    <row r="10" s="62" customFormat="1" ht="25" customHeight="1" spans="1:6">
      <c r="A10" s="53">
        <v>6</v>
      </c>
      <c r="B10" s="54" t="s">
        <v>231</v>
      </c>
      <c r="C10" s="55" t="s">
        <v>232</v>
      </c>
      <c r="D10" s="53" t="s">
        <v>48</v>
      </c>
      <c r="E10" s="53">
        <v>3</v>
      </c>
      <c r="F10" s="53"/>
    </row>
    <row r="11" s="62" customFormat="1" ht="25" customHeight="1" spans="1:6">
      <c r="A11" s="53">
        <v>7</v>
      </c>
      <c r="B11" s="54" t="s">
        <v>233</v>
      </c>
      <c r="C11" s="55" t="s">
        <v>234</v>
      </c>
      <c r="D11" s="53" t="s">
        <v>48</v>
      </c>
      <c r="E11" s="53">
        <v>3</v>
      </c>
      <c r="F11" s="53"/>
    </row>
    <row r="12" s="62" customFormat="1" ht="25" customHeight="1" spans="1:6">
      <c r="A12" s="53">
        <v>8</v>
      </c>
      <c r="B12" s="54" t="s">
        <v>235</v>
      </c>
      <c r="C12" s="55" t="s">
        <v>236</v>
      </c>
      <c r="D12" s="53" t="s">
        <v>237</v>
      </c>
      <c r="E12" s="53">
        <v>138</v>
      </c>
      <c r="F12" s="53"/>
    </row>
    <row r="13" s="62" customFormat="1" ht="25" customHeight="1" spans="1:6">
      <c r="A13" s="53">
        <v>9</v>
      </c>
      <c r="B13" s="54" t="s">
        <v>238</v>
      </c>
      <c r="C13" s="55" t="s">
        <v>239</v>
      </c>
      <c r="D13" s="53" t="s">
        <v>48</v>
      </c>
      <c r="E13" s="53">
        <v>1</v>
      </c>
      <c r="F13" s="53"/>
    </row>
    <row r="14" s="62" customFormat="1" ht="25" customHeight="1" spans="1:6">
      <c r="A14" s="53">
        <v>10</v>
      </c>
      <c r="B14" s="54" t="s">
        <v>240</v>
      </c>
      <c r="C14" s="55" t="s">
        <v>241</v>
      </c>
      <c r="D14" s="53" t="s">
        <v>242</v>
      </c>
      <c r="E14" s="53">
        <v>270</v>
      </c>
      <c r="F14" s="53"/>
    </row>
    <row r="15" s="62" customFormat="1" ht="25" customHeight="1" spans="1:6">
      <c r="A15" s="53">
        <v>11</v>
      </c>
      <c r="B15" s="54" t="s">
        <v>243</v>
      </c>
      <c r="C15" s="55" t="s">
        <v>244</v>
      </c>
      <c r="D15" s="53" t="s">
        <v>242</v>
      </c>
      <c r="E15" s="53">
        <v>270</v>
      </c>
      <c r="F15" s="53"/>
    </row>
    <row r="16" s="62" customFormat="1" ht="25" customHeight="1" spans="1:6">
      <c r="A16" s="53">
        <v>12</v>
      </c>
      <c r="B16" s="54" t="s">
        <v>245</v>
      </c>
      <c r="C16" s="55" t="s">
        <v>246</v>
      </c>
      <c r="D16" s="53" t="s">
        <v>247</v>
      </c>
      <c r="E16" s="53">
        <v>6</v>
      </c>
      <c r="F16" s="53"/>
    </row>
    <row r="17" s="83" customFormat="1" ht="25" customHeight="1" spans="1:6">
      <c r="A17" s="50" t="s">
        <v>51</v>
      </c>
      <c r="B17" s="114" t="s">
        <v>248</v>
      </c>
      <c r="C17" s="68"/>
      <c r="D17" s="69"/>
      <c r="E17" s="115"/>
      <c r="F17" s="50"/>
    </row>
    <row r="18" s="62" customFormat="1" ht="25" customHeight="1" spans="1:6">
      <c r="A18" s="53">
        <v>1</v>
      </c>
      <c r="B18" s="54" t="s">
        <v>249</v>
      </c>
      <c r="C18" s="55" t="s">
        <v>250</v>
      </c>
      <c r="D18" s="53" t="s">
        <v>48</v>
      </c>
      <c r="E18" s="53">
        <v>5</v>
      </c>
      <c r="F18" s="53"/>
    </row>
    <row r="19" s="62" customFormat="1" ht="25" customHeight="1" spans="1:6">
      <c r="A19" s="53">
        <v>2</v>
      </c>
      <c r="B19" s="54" t="s">
        <v>251</v>
      </c>
      <c r="C19" s="55" t="s">
        <v>252</v>
      </c>
      <c r="D19" s="53" t="s">
        <v>48</v>
      </c>
      <c r="E19" s="53">
        <v>79</v>
      </c>
      <c r="F19" s="53"/>
    </row>
    <row r="20" s="62" customFormat="1" ht="25" customHeight="1" spans="1:6">
      <c r="A20" s="53">
        <v>3</v>
      </c>
      <c r="B20" s="54" t="s">
        <v>253</v>
      </c>
      <c r="C20" s="55" t="s">
        <v>254</v>
      </c>
      <c r="D20" s="53" t="s">
        <v>48</v>
      </c>
      <c r="E20" s="53">
        <v>5</v>
      </c>
      <c r="F20" s="53"/>
    </row>
    <row r="21" s="62" customFormat="1" spans="2:3">
      <c r="B21" s="63"/>
      <c r="C21" s="64"/>
    </row>
  </sheetData>
  <mergeCells count="4">
    <mergeCell ref="A1:F1"/>
    <mergeCell ref="A2:E2"/>
    <mergeCell ref="B4:E4"/>
    <mergeCell ref="B17:E1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zoomScale="145" zoomScaleNormal="145" workbookViewId="0">
      <selection activeCell="A13" sqref="$A13:$XFD13"/>
    </sheetView>
  </sheetViews>
  <sheetFormatPr defaultColWidth="9" defaultRowHeight="14.25" outlineLevelCol="5"/>
  <cols>
    <col min="1" max="1" width="5" style="101" customWidth="1"/>
    <col min="2" max="2" width="9.725" style="102" customWidth="1"/>
    <col min="3" max="3" width="22.8333333333333" style="102" customWidth="1"/>
    <col min="4" max="4" width="7.58333333333333" style="101" customWidth="1"/>
    <col min="5" max="5" width="6.9" style="101" customWidth="1"/>
    <col min="6" max="16384" width="9" style="101"/>
  </cols>
  <sheetData>
    <row r="1" s="82" customFormat="1" spans="1:6">
      <c r="A1" s="49" t="s">
        <v>12</v>
      </c>
      <c r="B1" s="22"/>
      <c r="C1" s="22"/>
      <c r="D1" s="49"/>
      <c r="E1" s="49"/>
      <c r="F1" s="101"/>
    </row>
    <row r="2" s="47" customFormat="1" ht="12" spans="1:6">
      <c r="A2" s="103" t="s">
        <v>0</v>
      </c>
      <c r="B2" s="104" t="s">
        <v>24</v>
      </c>
      <c r="C2" s="104" t="s">
        <v>25</v>
      </c>
      <c r="D2" s="103" t="s">
        <v>26</v>
      </c>
      <c r="E2" s="103" t="s">
        <v>27</v>
      </c>
      <c r="F2" s="110" t="s">
        <v>3</v>
      </c>
    </row>
    <row r="3" s="62" customFormat="1" ht="25" customHeight="1" spans="1:6">
      <c r="A3" s="53">
        <v>1</v>
      </c>
      <c r="B3" s="54" t="s">
        <v>255</v>
      </c>
      <c r="C3" s="55" t="s">
        <v>256</v>
      </c>
      <c r="D3" s="53" t="s">
        <v>48</v>
      </c>
      <c r="E3" s="53">
        <v>93</v>
      </c>
      <c r="F3" s="53"/>
    </row>
    <row r="4" s="62" customFormat="1" ht="25" customHeight="1" spans="1:6">
      <c r="A4" s="53">
        <v>2</v>
      </c>
      <c r="B4" s="54" t="s">
        <v>257</v>
      </c>
      <c r="C4" s="55" t="s">
        <v>258</v>
      </c>
      <c r="D4" s="53" t="s">
        <v>35</v>
      </c>
      <c r="E4" s="53">
        <v>2</v>
      </c>
      <c r="F4" s="53"/>
    </row>
    <row r="5" s="62" customFormat="1" ht="25" customHeight="1" spans="1:6">
      <c r="A5" s="53">
        <v>4</v>
      </c>
      <c r="B5" s="54" t="s">
        <v>259</v>
      </c>
      <c r="C5" s="55" t="s">
        <v>260</v>
      </c>
      <c r="D5" s="53" t="s">
        <v>48</v>
      </c>
      <c r="E5" s="53">
        <v>12</v>
      </c>
      <c r="F5" s="53"/>
    </row>
    <row r="6" s="62" customFormat="1" ht="25" customHeight="1" spans="1:6">
      <c r="A6" s="53">
        <v>5</v>
      </c>
      <c r="B6" s="54" t="s">
        <v>261</v>
      </c>
      <c r="C6" s="55" t="s">
        <v>262</v>
      </c>
      <c r="D6" s="53" t="s">
        <v>48</v>
      </c>
      <c r="E6" s="53">
        <v>98</v>
      </c>
      <c r="F6" s="53"/>
    </row>
    <row r="7" s="62" customFormat="1" ht="25" customHeight="1" spans="1:6">
      <c r="A7" s="53">
        <v>6</v>
      </c>
      <c r="B7" s="54" t="s">
        <v>263</v>
      </c>
      <c r="C7" s="55" t="s">
        <v>264</v>
      </c>
      <c r="D7" s="53" t="s">
        <v>35</v>
      </c>
      <c r="E7" s="53">
        <v>110</v>
      </c>
      <c r="F7" s="53"/>
    </row>
    <row r="8" s="62" customFormat="1" ht="25" customHeight="1" spans="1:6">
      <c r="A8" s="53">
        <v>7</v>
      </c>
      <c r="B8" s="54" t="s">
        <v>265</v>
      </c>
      <c r="C8" s="55" t="s">
        <v>266</v>
      </c>
      <c r="D8" s="53" t="s">
        <v>48</v>
      </c>
      <c r="E8" s="53">
        <v>18</v>
      </c>
      <c r="F8" s="53"/>
    </row>
    <row r="9" s="62" customFormat="1" ht="25" customHeight="1" spans="1:6">
      <c r="A9" s="53">
        <v>8</v>
      </c>
      <c r="B9" s="54" t="s">
        <v>267</v>
      </c>
      <c r="C9" s="55" t="s">
        <v>268</v>
      </c>
      <c r="D9" s="53" t="s">
        <v>48</v>
      </c>
      <c r="E9" s="53">
        <v>9</v>
      </c>
      <c r="F9" s="53"/>
    </row>
    <row r="10" s="62" customFormat="1" ht="25" customHeight="1" spans="1:6">
      <c r="A10" s="53">
        <v>9</v>
      </c>
      <c r="B10" s="54" t="s">
        <v>269</v>
      </c>
      <c r="C10" s="55" t="s">
        <v>270</v>
      </c>
      <c r="D10" s="53" t="s">
        <v>35</v>
      </c>
      <c r="E10" s="53">
        <v>107</v>
      </c>
      <c r="F10" s="53"/>
    </row>
    <row r="11" s="62" customFormat="1" ht="25" customHeight="1" spans="1:6">
      <c r="A11" s="53">
        <v>10</v>
      </c>
      <c r="B11" s="54" t="s">
        <v>271</v>
      </c>
      <c r="C11" s="55" t="s">
        <v>272</v>
      </c>
      <c r="D11" s="53" t="s">
        <v>35</v>
      </c>
      <c r="E11" s="53">
        <v>12</v>
      </c>
      <c r="F11" s="53"/>
    </row>
    <row r="12" s="62" customFormat="1" ht="25" customHeight="1" spans="1:6">
      <c r="A12" s="53">
        <v>11</v>
      </c>
      <c r="B12" s="54" t="s">
        <v>273</v>
      </c>
      <c r="C12" s="55" t="s">
        <v>274</v>
      </c>
      <c r="D12" s="53" t="s">
        <v>35</v>
      </c>
      <c r="E12" s="53">
        <v>98</v>
      </c>
      <c r="F12" s="53"/>
    </row>
    <row r="13" s="47" customFormat="1" ht="25" customHeight="1" spans="2:3">
      <c r="B13" s="30"/>
      <c r="C13" s="30"/>
    </row>
    <row r="14" s="47" customFormat="1" ht="25" customHeight="1" spans="2:3">
      <c r="B14" s="30"/>
      <c r="C14" s="30"/>
    </row>
    <row r="15" ht="25" customHeight="1"/>
    <row r="16" ht="25" customHeight="1"/>
    <row r="17" ht="25" customHeight="1"/>
    <row r="18" ht="25" customHeight="1"/>
    <row r="19" ht="25" customHeight="1"/>
    <row r="20" ht="25" customHeight="1"/>
    <row r="21" ht="25" customHeight="1"/>
    <row r="22" ht="25" customHeight="1"/>
    <row r="23" ht="25" customHeight="1"/>
    <row r="24" ht="25" customHeight="1"/>
  </sheetData>
  <mergeCells count="1">
    <mergeCell ref="A1:E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汇总</vt:lpstr>
      <vt:lpstr>1、综合布线</vt:lpstr>
      <vt:lpstr>2、全光网络系统设备</vt:lpstr>
      <vt:lpstr>3、医护对讲系统</vt:lpstr>
      <vt:lpstr>4、信息发布系统</vt:lpstr>
      <vt:lpstr>5、门诊排队系统</vt:lpstr>
      <vt:lpstr>6、IBMS集成系统</vt:lpstr>
      <vt:lpstr>7、视频监控及巡更系统</vt:lpstr>
      <vt:lpstr>8、门禁系统</vt:lpstr>
      <vt:lpstr>9、停车场系统</vt:lpstr>
      <vt:lpstr>10、公共广播系统</vt:lpstr>
      <vt:lpstr>11、会议系统</vt:lpstr>
      <vt:lpstr>12、LED显示屏系统</vt:lpstr>
      <vt:lpstr>13、BA楼宇自控系统</vt:lpstr>
      <vt:lpstr>14、能耗管理系统</vt:lpstr>
      <vt:lpstr>15、集中控制系统</vt:lpstr>
      <vt:lpstr>16、智能照明系统</vt:lpstr>
      <vt:lpstr>17、配电系统</vt:lpstr>
      <vt:lpstr>18、资产定位及院内导航系统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Yangl</dc:creator>
  <cp:lastModifiedBy>Administrator</cp:lastModifiedBy>
  <dcterms:created xsi:type="dcterms:W3CDTF">2022-08-03T01:49:00Z</dcterms:created>
  <dcterms:modified xsi:type="dcterms:W3CDTF">2023-03-10T06:15:46Z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0BDC08EDA04144749304E09C13A275F1</vt:lpwstr>
  </property>
</Properties>
</file>